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a\woa_stats\"/>
    </mc:Choice>
  </mc:AlternateContent>
  <bookViews>
    <workbookView xWindow="0" yWindow="420" windowWidth="23715" windowHeight="9495" activeTab="6"/>
  </bookViews>
  <sheets>
    <sheet name="2008-2009" sheetId="1" r:id="rId1"/>
    <sheet name="2010-2011" sheetId="2" r:id="rId2"/>
    <sheet name="2012-2013" sheetId="3" r:id="rId3"/>
    <sheet name="2014-2015" sheetId="5" r:id="rId4"/>
    <sheet name="2016-2017" sheetId="7" r:id="rId5"/>
    <sheet name="2018" sheetId="8" r:id="rId6"/>
    <sheet name="2019-2021" sheetId="9" r:id="rId7"/>
  </sheets>
  <calcPr calcId="152511"/>
</workbook>
</file>

<file path=xl/calcChain.xml><?xml version="1.0" encoding="utf-8"?>
<calcChain xmlns="http://schemas.openxmlformats.org/spreadsheetml/2006/main">
  <c r="S32" i="9" l="1"/>
  <c r="U26" i="9"/>
  <c r="R26" i="9"/>
  <c r="W26" i="9"/>
  <c r="S16" i="9"/>
  <c r="R16" i="9"/>
  <c r="T16" i="9"/>
  <c r="U16" i="9"/>
  <c r="Q16" i="9"/>
  <c r="L16" i="9"/>
  <c r="M16" i="9"/>
  <c r="N16" i="9"/>
  <c r="O16" i="9"/>
  <c r="P16" i="9"/>
  <c r="K16" i="9"/>
  <c r="Q31" i="9" l="1"/>
  <c r="S31" i="9"/>
  <c r="U25" i="9"/>
  <c r="R25" i="9"/>
  <c r="U24" i="9"/>
  <c r="R24" i="9"/>
  <c r="W25" i="9"/>
  <c r="Q30" i="9" l="1"/>
  <c r="S30" i="9" s="1"/>
  <c r="W24" i="9"/>
  <c r="T30" i="9" l="1"/>
  <c r="W23" i="9"/>
  <c r="U23" i="9"/>
  <c r="R23" i="9"/>
  <c r="Q29" i="9"/>
  <c r="S29" i="9" s="1"/>
  <c r="W22" i="9" l="1"/>
  <c r="U22" i="9"/>
  <c r="R22" i="9"/>
  <c r="Q28" i="9"/>
  <c r="S28" i="9"/>
  <c r="U21" i="9" l="1"/>
  <c r="R21" i="9"/>
  <c r="R5" i="9"/>
  <c r="R6" i="9"/>
  <c r="R7" i="9"/>
  <c r="R8" i="9"/>
  <c r="R9" i="9"/>
  <c r="R10" i="9"/>
  <c r="R11" i="9"/>
  <c r="R12" i="9"/>
  <c r="R13" i="9"/>
  <c r="R14" i="9"/>
  <c r="R15" i="9"/>
  <c r="R4" i="9"/>
  <c r="W21" i="9"/>
  <c r="Q27" i="9"/>
  <c r="W15" i="9" l="1"/>
  <c r="Q26" i="9"/>
  <c r="W14" i="9" l="1"/>
  <c r="Q25" i="9"/>
  <c r="W13" i="9" l="1"/>
  <c r="Q24" i="9"/>
  <c r="W12" i="9" l="1"/>
  <c r="Q23" i="9"/>
  <c r="W11" i="9" l="1"/>
  <c r="Q22" i="9"/>
  <c r="G33" i="9" l="1"/>
  <c r="G34" i="9" s="1"/>
  <c r="F33" i="9"/>
  <c r="F34" i="9" s="1"/>
  <c r="E33" i="9"/>
  <c r="E34" i="9" s="1"/>
  <c r="D33" i="9"/>
  <c r="D34" i="9" s="1"/>
  <c r="C33" i="9"/>
  <c r="C34" i="9" s="1"/>
  <c r="B33" i="9"/>
  <c r="B34" i="9" s="1"/>
  <c r="T49" i="9"/>
  <c r="H49" i="9"/>
  <c r="I49" i="9" s="1"/>
  <c r="T48" i="9"/>
  <c r="H48" i="9"/>
  <c r="I48" i="9" s="1"/>
  <c r="T47" i="9"/>
  <c r="H47" i="9"/>
  <c r="I47" i="9" s="1"/>
  <c r="T46" i="9"/>
  <c r="H46" i="9"/>
  <c r="I46" i="9" s="1"/>
  <c r="T45" i="9"/>
  <c r="H45" i="9"/>
  <c r="I45" i="9" s="1"/>
  <c r="T44" i="9"/>
  <c r="H44" i="9"/>
  <c r="I44" i="9" s="1"/>
  <c r="T43" i="9"/>
  <c r="H43" i="9"/>
  <c r="I43" i="9" s="1"/>
  <c r="T42" i="9"/>
  <c r="H42" i="9"/>
  <c r="I42" i="9" s="1"/>
  <c r="T41" i="9"/>
  <c r="H41" i="9"/>
  <c r="I41" i="9" s="1"/>
  <c r="T40" i="9"/>
  <c r="H40" i="9"/>
  <c r="I40" i="9" s="1"/>
  <c r="T39" i="9"/>
  <c r="H39" i="9"/>
  <c r="I39" i="9" s="1"/>
  <c r="T38" i="9"/>
  <c r="H38" i="9"/>
  <c r="T32" i="9"/>
  <c r="H32" i="9"/>
  <c r="I32" i="9" s="1"/>
  <c r="T31" i="9"/>
  <c r="H31" i="9"/>
  <c r="I31" i="9" s="1"/>
  <c r="H30" i="9"/>
  <c r="I30" i="9" s="1"/>
  <c r="T29" i="9"/>
  <c r="H29" i="9"/>
  <c r="I29" i="9" s="1"/>
  <c r="T28" i="9"/>
  <c r="H28" i="9"/>
  <c r="I28" i="9" s="1"/>
  <c r="T27" i="9"/>
  <c r="H27" i="9"/>
  <c r="T26" i="9"/>
  <c r="H26" i="9"/>
  <c r="T25" i="9"/>
  <c r="H25" i="9"/>
  <c r="S25" i="9" s="1"/>
  <c r="T24" i="9"/>
  <c r="H24" i="9"/>
  <c r="T23" i="9"/>
  <c r="H23" i="9"/>
  <c r="T22" i="9"/>
  <c r="H22" i="9"/>
  <c r="I22" i="9" s="1"/>
  <c r="Q21" i="9"/>
  <c r="T21" i="9" s="1"/>
  <c r="H21" i="9"/>
  <c r="G16" i="9"/>
  <c r="G17" i="9" s="1"/>
  <c r="F16" i="9"/>
  <c r="F17" i="9" s="1"/>
  <c r="E16" i="9"/>
  <c r="E17" i="9" s="1"/>
  <c r="D16" i="9"/>
  <c r="D17" i="9" s="1"/>
  <c r="C16" i="9"/>
  <c r="C17" i="9" s="1"/>
  <c r="B16" i="9"/>
  <c r="B17" i="9" s="1"/>
  <c r="Q15" i="9"/>
  <c r="H15" i="9"/>
  <c r="I15" i="9" s="1"/>
  <c r="Q14" i="9"/>
  <c r="T14" i="9" s="1"/>
  <c r="H14" i="9"/>
  <c r="I14" i="9" s="1"/>
  <c r="Q13" i="9"/>
  <c r="T13" i="9" s="1"/>
  <c r="H13" i="9"/>
  <c r="I13" i="9" s="1"/>
  <c r="Q12" i="9"/>
  <c r="T12" i="9" s="1"/>
  <c r="U12" i="9" s="1"/>
  <c r="H12" i="9"/>
  <c r="I12" i="9" s="1"/>
  <c r="T11" i="9"/>
  <c r="U11" i="9" s="1"/>
  <c r="Q11" i="9"/>
  <c r="H11" i="9"/>
  <c r="I11" i="9" s="1"/>
  <c r="W10" i="9"/>
  <c r="T10" i="9"/>
  <c r="U10" i="9" s="1"/>
  <c r="Q10" i="9"/>
  <c r="H10" i="9"/>
  <c r="I10" i="9" s="1"/>
  <c r="W9" i="9"/>
  <c r="Q9" i="9"/>
  <c r="T9" i="9" s="1"/>
  <c r="H9" i="9"/>
  <c r="I9" i="9" s="1"/>
  <c r="W8" i="9"/>
  <c r="Q8" i="9"/>
  <c r="T8" i="9" s="1"/>
  <c r="I8" i="9"/>
  <c r="H8" i="9"/>
  <c r="W7" i="9"/>
  <c r="Q7" i="9"/>
  <c r="S7" i="9" s="1"/>
  <c r="H7" i="9"/>
  <c r="I7" i="9" s="1"/>
  <c r="W6" i="9"/>
  <c r="Q6" i="9"/>
  <c r="T6" i="9" s="1"/>
  <c r="U6" i="9" s="1"/>
  <c r="H6" i="9"/>
  <c r="I6" i="9" s="1"/>
  <c r="W5" i="9"/>
  <c r="Q5" i="9"/>
  <c r="T5" i="9" s="1"/>
  <c r="H5" i="9"/>
  <c r="I5" i="9" s="1"/>
  <c r="W4" i="9"/>
  <c r="Q4" i="9"/>
  <c r="T4" i="9" s="1"/>
  <c r="H4" i="9"/>
  <c r="I4" i="9" s="1"/>
  <c r="T7" i="9" l="1"/>
  <c r="U7" i="9" s="1"/>
  <c r="U8" i="9"/>
  <c r="S22" i="9"/>
  <c r="U4" i="9"/>
  <c r="S15" i="9"/>
  <c r="S11" i="9"/>
  <c r="T15" i="9"/>
  <c r="U15" i="9" s="1"/>
  <c r="I26" i="9"/>
  <c r="S26" i="9"/>
  <c r="S21" i="9"/>
  <c r="I23" i="9"/>
  <c r="S23" i="9"/>
  <c r="H16" i="9"/>
  <c r="H17" i="9" s="1"/>
  <c r="U13" i="9"/>
  <c r="I25" i="9"/>
  <c r="I27" i="9"/>
  <c r="S27" i="9"/>
  <c r="U14" i="9"/>
  <c r="S6" i="9"/>
  <c r="S10" i="9"/>
  <c r="S12" i="9"/>
  <c r="H33" i="9"/>
  <c r="H34" i="9" s="1"/>
  <c r="I24" i="9"/>
  <c r="S24" i="9"/>
  <c r="H50" i="9"/>
  <c r="S38" i="9"/>
  <c r="I38" i="9"/>
  <c r="I50" i="9" s="1"/>
  <c r="I16" i="9"/>
  <c r="I17" i="9" s="1"/>
  <c r="U5" i="9"/>
  <c r="U9" i="9"/>
  <c r="S5" i="9"/>
  <c r="S9" i="9"/>
  <c r="S13" i="9"/>
  <c r="S4" i="9"/>
  <c r="S8" i="9"/>
  <c r="S14" i="9"/>
  <c r="I21" i="9"/>
  <c r="I33" i="9" s="1"/>
  <c r="I34" i="9" s="1"/>
  <c r="U16" i="8" l="1"/>
  <c r="K16" i="8"/>
  <c r="U15" i="8"/>
  <c r="W15" i="8"/>
  <c r="W14" i="8" l="1"/>
  <c r="U13" i="8" l="1"/>
  <c r="W13" i="8"/>
  <c r="W12" i="8" l="1"/>
  <c r="W11" i="8" l="1"/>
  <c r="H21" i="7" l="1"/>
  <c r="Q21" i="7"/>
  <c r="T21" i="7" s="1"/>
  <c r="R21" i="7"/>
  <c r="S21" i="7"/>
  <c r="H22" i="7"/>
  <c r="I22" i="7"/>
  <c r="Q22" i="7"/>
  <c r="R22" i="7"/>
  <c r="W22" i="7"/>
  <c r="H23" i="7"/>
  <c r="I23" i="7"/>
  <c r="Q23" i="7"/>
  <c r="R23" i="7"/>
  <c r="W23" i="7"/>
  <c r="H24" i="7"/>
  <c r="I24" i="7" s="1"/>
  <c r="Q24" i="7"/>
  <c r="R24" i="7"/>
  <c r="W24" i="7"/>
  <c r="H25" i="7"/>
  <c r="I25" i="7"/>
  <c r="S25" i="7"/>
  <c r="T25" i="7"/>
  <c r="W25" i="7"/>
  <c r="H26" i="7"/>
  <c r="I26" i="7" s="1"/>
  <c r="Q26" i="7"/>
  <c r="T26" i="7" s="1"/>
  <c r="U26" i="7" s="1"/>
  <c r="R26" i="7"/>
  <c r="W26" i="7"/>
  <c r="H27" i="7"/>
  <c r="I27" i="7" s="1"/>
  <c r="Q27" i="7"/>
  <c r="T27" i="7" s="1"/>
  <c r="R27" i="7"/>
  <c r="W27" i="7"/>
  <c r="H28" i="7"/>
  <c r="I28" i="7" s="1"/>
  <c r="Q28" i="7"/>
  <c r="T28" i="7" s="1"/>
  <c r="R28" i="7"/>
  <c r="W28" i="7"/>
  <c r="H29" i="7"/>
  <c r="I29" i="7" s="1"/>
  <c r="R29" i="7"/>
  <c r="T29" i="7"/>
  <c r="U29" i="7" s="1"/>
  <c r="W29" i="7"/>
  <c r="H30" i="7"/>
  <c r="I30" i="7"/>
  <c r="Q30" i="7"/>
  <c r="S30" i="7" s="1"/>
  <c r="R30" i="7"/>
  <c r="W30" i="7"/>
  <c r="H31" i="7"/>
  <c r="I31" i="7" s="1"/>
  <c r="Q31" i="7"/>
  <c r="T31" i="7" s="1"/>
  <c r="R31" i="7"/>
  <c r="S31" i="7"/>
  <c r="W31" i="7"/>
  <c r="H32" i="7"/>
  <c r="I32" i="7"/>
  <c r="Q32" i="7"/>
  <c r="R32" i="7"/>
  <c r="S32" i="7"/>
  <c r="T32" i="7"/>
  <c r="U32" i="7" s="1"/>
  <c r="W32" i="7"/>
  <c r="B33" i="7"/>
  <c r="B34" i="7" s="1"/>
  <c r="C33" i="7"/>
  <c r="C34" i="7" s="1"/>
  <c r="D33" i="7"/>
  <c r="D34" i="7" s="1"/>
  <c r="E33" i="7"/>
  <c r="E34" i="7" s="1"/>
  <c r="F33" i="7"/>
  <c r="F34" i="7" s="1"/>
  <c r="G33" i="7"/>
  <c r="G34" i="7" s="1"/>
  <c r="K33" i="7"/>
  <c r="R33" i="7" s="1"/>
  <c r="L33" i="7"/>
  <c r="L34" i="7" s="1"/>
  <c r="M33" i="7"/>
  <c r="N33" i="7"/>
  <c r="N34" i="7" s="1"/>
  <c r="O33" i="7"/>
  <c r="O34" i="7" s="1"/>
  <c r="P33" i="7"/>
  <c r="P34" i="7" s="1"/>
  <c r="M34" i="7"/>
  <c r="W10" i="8"/>
  <c r="U31" i="7" l="1"/>
  <c r="U21" i="7"/>
  <c r="Q33" i="7"/>
  <c r="T33" i="7" s="1"/>
  <c r="U33" i="7" s="1"/>
  <c r="H33" i="7"/>
  <c r="H34" i="7" s="1"/>
  <c r="S28" i="7"/>
  <c r="T30" i="7"/>
  <c r="U30" i="7" s="1"/>
  <c r="S27" i="7"/>
  <c r="U25" i="7"/>
  <c r="S24" i="7"/>
  <c r="U28" i="7"/>
  <c r="S26" i="7"/>
  <c r="S23" i="7"/>
  <c r="I21" i="7"/>
  <c r="I33" i="7"/>
  <c r="I34" i="7" s="1"/>
  <c r="U27" i="7"/>
  <c r="S33" i="7"/>
  <c r="S29" i="7"/>
  <c r="T24" i="7"/>
  <c r="U24" i="7" s="1"/>
  <c r="T23" i="7"/>
  <c r="U23" i="7" s="1"/>
  <c r="T22" i="7"/>
  <c r="U22" i="7" s="1"/>
  <c r="K34" i="7"/>
  <c r="S22" i="7"/>
  <c r="P16" i="8"/>
  <c r="O16" i="8"/>
  <c r="N16" i="8"/>
  <c r="M16" i="8"/>
  <c r="L16" i="8"/>
  <c r="W9" i="8"/>
  <c r="Q15" i="8"/>
  <c r="Q34" i="7" l="1"/>
  <c r="W8" i="8"/>
  <c r="Q14" i="8"/>
  <c r="W7" i="8" l="1"/>
  <c r="Q13" i="8"/>
  <c r="W6" i="8" l="1"/>
  <c r="Q12" i="8"/>
  <c r="W5" i="8" l="1"/>
  <c r="Q11" i="8"/>
  <c r="Q10" i="8" l="1"/>
  <c r="W4" i="8"/>
  <c r="Q9" i="8" l="1"/>
  <c r="Q7" i="8" l="1"/>
  <c r="Q8" i="8"/>
  <c r="Q5" i="8" l="1"/>
  <c r="Q6" i="8"/>
  <c r="T6" i="8" s="1"/>
  <c r="Q4" i="8"/>
  <c r="T4" i="8" s="1"/>
  <c r="H4" i="8"/>
  <c r="I4" i="8" s="1"/>
  <c r="R4" i="8"/>
  <c r="H5" i="8"/>
  <c r="I5" i="8"/>
  <c r="R5" i="8"/>
  <c r="H6" i="8"/>
  <c r="I6" i="8" s="1"/>
  <c r="R6" i="8"/>
  <c r="H7" i="8"/>
  <c r="I7" i="8" s="1"/>
  <c r="R7" i="8"/>
  <c r="T7" i="8"/>
  <c r="H8" i="8"/>
  <c r="S8" i="8" s="1"/>
  <c r="R8" i="8"/>
  <c r="T8" i="8"/>
  <c r="H9" i="8"/>
  <c r="I9" i="8" s="1"/>
  <c r="R9" i="8"/>
  <c r="T9" i="8"/>
  <c r="H10" i="8"/>
  <c r="I10" i="8" s="1"/>
  <c r="R10" i="8"/>
  <c r="T10" i="8"/>
  <c r="H11" i="8"/>
  <c r="I11" i="8" s="1"/>
  <c r="R11" i="8"/>
  <c r="T11" i="8"/>
  <c r="U11" i="8" s="1"/>
  <c r="H12" i="8"/>
  <c r="S12" i="8" s="1"/>
  <c r="R12" i="8"/>
  <c r="T12" i="8"/>
  <c r="H13" i="8"/>
  <c r="I13" i="8" s="1"/>
  <c r="R13" i="8"/>
  <c r="T13" i="8"/>
  <c r="H14" i="8"/>
  <c r="I14" i="8" s="1"/>
  <c r="U14" i="8" s="1"/>
  <c r="R14" i="8"/>
  <c r="T14" i="8"/>
  <c r="H15" i="8"/>
  <c r="I15" i="8" s="1"/>
  <c r="R15" i="8"/>
  <c r="T15" i="8"/>
  <c r="B16" i="8"/>
  <c r="R16" i="8" s="1"/>
  <c r="C16" i="8"/>
  <c r="C17" i="8" s="1"/>
  <c r="D16" i="8"/>
  <c r="D17" i="8" s="1"/>
  <c r="E16" i="8"/>
  <c r="E17" i="8" s="1"/>
  <c r="F16" i="8"/>
  <c r="G16" i="8"/>
  <c r="G17" i="8" s="1"/>
  <c r="F17" i="8"/>
  <c r="W15" i="7"/>
  <c r="P15" i="7"/>
  <c r="P16" i="7" s="1"/>
  <c r="O15" i="7"/>
  <c r="O16" i="7" s="1"/>
  <c r="N15" i="7"/>
  <c r="N16" i="7"/>
  <c r="M15" i="7"/>
  <c r="M16" i="7" s="1"/>
  <c r="L15" i="7"/>
  <c r="L16" i="7"/>
  <c r="K15" i="7"/>
  <c r="K16" i="7" s="1"/>
  <c r="R16" i="7" s="1"/>
  <c r="R14" i="7"/>
  <c r="R13" i="7"/>
  <c r="R12" i="7"/>
  <c r="R11" i="7"/>
  <c r="R10" i="7"/>
  <c r="R9" i="7"/>
  <c r="R8" i="7"/>
  <c r="Q14" i="7"/>
  <c r="T14" i="7" s="1"/>
  <c r="R7" i="7"/>
  <c r="Q13" i="7"/>
  <c r="T13" i="7" s="1"/>
  <c r="U13" i="7" s="1"/>
  <c r="R6" i="7"/>
  <c r="Q12" i="7"/>
  <c r="T12" i="7" s="1"/>
  <c r="Q11" i="7"/>
  <c r="T11" i="7" s="1"/>
  <c r="R5" i="7"/>
  <c r="Q10" i="7"/>
  <c r="S10" i="7" s="1"/>
  <c r="R4" i="7"/>
  <c r="R3" i="7"/>
  <c r="Q9" i="7"/>
  <c r="S9" i="7" s="1"/>
  <c r="U34" i="5"/>
  <c r="T34" i="5"/>
  <c r="R34" i="5"/>
  <c r="K34" i="5"/>
  <c r="U33" i="5"/>
  <c r="R33" i="5"/>
  <c r="T33" i="5"/>
  <c r="K33" i="5"/>
  <c r="R32" i="5"/>
  <c r="T32" i="5"/>
  <c r="U32" i="5"/>
  <c r="Q8" i="7"/>
  <c r="T8" i="7" s="1"/>
  <c r="R31" i="5"/>
  <c r="T31" i="5"/>
  <c r="U31" i="5"/>
  <c r="Q7" i="7"/>
  <c r="T7" i="7"/>
  <c r="U7" i="7" s="1"/>
  <c r="R30" i="5"/>
  <c r="T30" i="5"/>
  <c r="U30" i="5"/>
  <c r="Q6" i="7"/>
  <c r="T6" i="7"/>
  <c r="R29" i="5"/>
  <c r="T29" i="5"/>
  <c r="U29" i="5"/>
  <c r="Q5" i="7"/>
  <c r="S5" i="7" s="1"/>
  <c r="T5" i="7"/>
  <c r="U5" i="7" s="1"/>
  <c r="R27" i="5"/>
  <c r="T27" i="5"/>
  <c r="U27" i="5"/>
  <c r="U26" i="5"/>
  <c r="T26" i="5"/>
  <c r="R26" i="5"/>
  <c r="T28" i="5"/>
  <c r="U28" i="5"/>
  <c r="R28" i="5"/>
  <c r="Q4" i="7"/>
  <c r="T4" i="7"/>
  <c r="U4" i="7" s="1"/>
  <c r="H21" i="5"/>
  <c r="I21" i="5"/>
  <c r="Q21" i="5"/>
  <c r="T21" i="5"/>
  <c r="R21" i="5"/>
  <c r="S21" i="5"/>
  <c r="H22" i="5"/>
  <c r="I22" i="5"/>
  <c r="Q22" i="5"/>
  <c r="R22" i="5"/>
  <c r="S22" i="5"/>
  <c r="T22" i="5"/>
  <c r="U22" i="5"/>
  <c r="H23" i="5"/>
  <c r="I23" i="5"/>
  <c r="Q23" i="5"/>
  <c r="T23" i="5"/>
  <c r="R23" i="5"/>
  <c r="S23" i="5"/>
  <c r="H24" i="5"/>
  <c r="I24" i="5"/>
  <c r="Q24" i="5"/>
  <c r="R24" i="5"/>
  <c r="S24" i="5"/>
  <c r="T24" i="5"/>
  <c r="U24" i="5"/>
  <c r="H25" i="5"/>
  <c r="I25" i="5"/>
  <c r="Q25" i="5"/>
  <c r="T25" i="5"/>
  <c r="R25" i="5"/>
  <c r="S25" i="5"/>
  <c r="H26" i="5"/>
  <c r="I26" i="5"/>
  <c r="Q26" i="5"/>
  <c r="S26" i="5"/>
  <c r="H27" i="5"/>
  <c r="I27" i="5"/>
  <c r="Q27" i="5"/>
  <c r="S27" i="5"/>
  <c r="H28" i="5"/>
  <c r="I28" i="5"/>
  <c r="Q28" i="5"/>
  <c r="S28" i="5"/>
  <c r="H29" i="5"/>
  <c r="I29" i="5"/>
  <c r="Q29" i="5"/>
  <c r="S29" i="5"/>
  <c r="H30" i="5"/>
  <c r="I30" i="5"/>
  <c r="Q30" i="5"/>
  <c r="S30" i="5"/>
  <c r="H31" i="5"/>
  <c r="I31" i="5"/>
  <c r="Q31" i="5"/>
  <c r="S31" i="5"/>
  <c r="H32" i="5"/>
  <c r="I32" i="5"/>
  <c r="Q32" i="5"/>
  <c r="S32" i="5"/>
  <c r="B33" i="5"/>
  <c r="C33" i="5"/>
  <c r="C34" i="5"/>
  <c r="D33" i="5"/>
  <c r="E33" i="5"/>
  <c r="E34" i="5"/>
  <c r="F33" i="5"/>
  <c r="G33" i="5"/>
  <c r="G34" i="5"/>
  <c r="L33" i="5"/>
  <c r="M33" i="5"/>
  <c r="M34" i="5"/>
  <c r="N33" i="5"/>
  <c r="O33" i="5"/>
  <c r="O34" i="5"/>
  <c r="P33" i="5"/>
  <c r="Q33" i="5"/>
  <c r="B34" i="5"/>
  <c r="D34" i="5"/>
  <c r="F34" i="5"/>
  <c r="L34" i="5"/>
  <c r="N34" i="5"/>
  <c r="P34" i="5"/>
  <c r="G15" i="7"/>
  <c r="G16" i="7"/>
  <c r="F15" i="7"/>
  <c r="F16" i="7"/>
  <c r="E15" i="7"/>
  <c r="E16" i="7"/>
  <c r="D15" i="7"/>
  <c r="D16" i="7"/>
  <c r="C15" i="7"/>
  <c r="C16" i="7"/>
  <c r="B15" i="7"/>
  <c r="B16" i="7"/>
  <c r="H14" i="7"/>
  <c r="I14" i="7"/>
  <c r="H13" i="7"/>
  <c r="I13" i="7"/>
  <c r="H12" i="7"/>
  <c r="S12" i="7" s="1"/>
  <c r="I12" i="7"/>
  <c r="H11" i="7"/>
  <c r="I11" i="7"/>
  <c r="H10" i="7"/>
  <c r="I10" i="7"/>
  <c r="H9" i="7"/>
  <c r="I9" i="7"/>
  <c r="H8" i="7"/>
  <c r="I8" i="7"/>
  <c r="H7" i="7"/>
  <c r="I7" i="7"/>
  <c r="H6" i="7"/>
  <c r="S6" i="7" s="1"/>
  <c r="I6" i="7"/>
  <c r="U6" i="7" s="1"/>
  <c r="H5" i="7"/>
  <c r="I5" i="7"/>
  <c r="H4" i="7"/>
  <c r="S4" i="7"/>
  <c r="Q3" i="7"/>
  <c r="T3" i="7"/>
  <c r="H3" i="7"/>
  <c r="H15" i="7" s="1"/>
  <c r="H16" i="7" s="1"/>
  <c r="I3" i="7"/>
  <c r="I15" i="7" s="1"/>
  <c r="I16" i="7" s="1"/>
  <c r="P16" i="5"/>
  <c r="N16" i="5"/>
  <c r="L16" i="5"/>
  <c r="P15" i="5"/>
  <c r="O15" i="5"/>
  <c r="O16" i="5"/>
  <c r="N15" i="5"/>
  <c r="M15" i="5"/>
  <c r="M16" i="5"/>
  <c r="L15" i="5"/>
  <c r="K15" i="5"/>
  <c r="K16" i="5"/>
  <c r="Q14" i="5"/>
  <c r="S14" i="5"/>
  <c r="T14" i="5"/>
  <c r="R14" i="5"/>
  <c r="Q13" i="5"/>
  <c r="S13" i="5"/>
  <c r="R13" i="5"/>
  <c r="Q12" i="5"/>
  <c r="S12" i="5"/>
  <c r="T12" i="5"/>
  <c r="U12" i="5"/>
  <c r="R12" i="5"/>
  <c r="Q11" i="5"/>
  <c r="S11" i="5"/>
  <c r="T11" i="5"/>
  <c r="R11" i="5"/>
  <c r="Q10" i="5"/>
  <c r="S10" i="5"/>
  <c r="R10" i="5"/>
  <c r="Q9" i="5"/>
  <c r="S9" i="5"/>
  <c r="T9" i="5"/>
  <c r="R9" i="5"/>
  <c r="Q8" i="5"/>
  <c r="S8" i="5"/>
  <c r="R8" i="5"/>
  <c r="Q7" i="5"/>
  <c r="S7" i="5"/>
  <c r="R7" i="5"/>
  <c r="R6" i="5"/>
  <c r="Q6" i="5"/>
  <c r="T6" i="5"/>
  <c r="U6" i="5"/>
  <c r="R5" i="5"/>
  <c r="Q5" i="5"/>
  <c r="S5" i="5"/>
  <c r="R4" i="5"/>
  <c r="Q4" i="5"/>
  <c r="T4" i="5"/>
  <c r="U4" i="5"/>
  <c r="G15" i="5"/>
  <c r="G16" i="5"/>
  <c r="F15" i="5"/>
  <c r="F16" i="5"/>
  <c r="E15" i="5"/>
  <c r="E16" i="5"/>
  <c r="D15" i="5"/>
  <c r="D16" i="5"/>
  <c r="C15" i="5"/>
  <c r="C16" i="5"/>
  <c r="B15" i="5"/>
  <c r="B16" i="5"/>
  <c r="I14" i="5"/>
  <c r="U14" i="5"/>
  <c r="H14" i="5"/>
  <c r="I13" i="5"/>
  <c r="H13" i="5"/>
  <c r="I12" i="5"/>
  <c r="H12" i="5"/>
  <c r="I11" i="5"/>
  <c r="U11" i="5"/>
  <c r="H11" i="5"/>
  <c r="I10" i="5"/>
  <c r="H10" i="5"/>
  <c r="I9" i="5"/>
  <c r="U9" i="5"/>
  <c r="H9" i="5"/>
  <c r="I8" i="5"/>
  <c r="H8" i="5"/>
  <c r="I7" i="5"/>
  <c r="H7" i="5"/>
  <c r="I6" i="5"/>
  <c r="H6" i="5"/>
  <c r="I5" i="5"/>
  <c r="H5" i="5"/>
  <c r="I4" i="5"/>
  <c r="H4" i="5"/>
  <c r="R3" i="5"/>
  <c r="Q3" i="5"/>
  <c r="S3" i="5"/>
  <c r="H3" i="5"/>
  <c r="H15" i="5"/>
  <c r="H16" i="5"/>
  <c r="O34" i="3"/>
  <c r="M34" i="3"/>
  <c r="K34" i="3"/>
  <c r="P33" i="3"/>
  <c r="P34" i="3"/>
  <c r="O33" i="3"/>
  <c r="N33" i="3"/>
  <c r="N34" i="3"/>
  <c r="M33" i="3"/>
  <c r="L33" i="3"/>
  <c r="L34" i="3"/>
  <c r="K33" i="3"/>
  <c r="Q32" i="3"/>
  <c r="S32" i="3"/>
  <c r="T32" i="3"/>
  <c r="U32" i="3"/>
  <c r="R32" i="3"/>
  <c r="H3" i="3"/>
  <c r="I3" i="3"/>
  <c r="Q3" i="3"/>
  <c r="R3" i="3"/>
  <c r="S3" i="3"/>
  <c r="T3" i="3"/>
  <c r="U3" i="3"/>
  <c r="H4" i="3"/>
  <c r="I4" i="3"/>
  <c r="Q4" i="3"/>
  <c r="T4" i="3"/>
  <c r="R4" i="3"/>
  <c r="H5" i="3"/>
  <c r="I5" i="3"/>
  <c r="Q5" i="3"/>
  <c r="T5" i="3"/>
  <c r="R5" i="3"/>
  <c r="S5" i="3"/>
  <c r="H6" i="3"/>
  <c r="I6" i="3"/>
  <c r="Q6" i="3"/>
  <c r="T6" i="3"/>
  <c r="U6" i="3"/>
  <c r="R6" i="3"/>
  <c r="S6" i="3"/>
  <c r="H7" i="3"/>
  <c r="I7" i="3"/>
  <c r="Q7" i="3"/>
  <c r="T7" i="3"/>
  <c r="R7" i="3"/>
  <c r="S7" i="3"/>
  <c r="H8" i="3"/>
  <c r="I8" i="3"/>
  <c r="Q8" i="3"/>
  <c r="T8" i="3"/>
  <c r="U8" i="3"/>
  <c r="R8" i="3"/>
  <c r="S8" i="3"/>
  <c r="H9" i="3"/>
  <c r="I9" i="3"/>
  <c r="Q9" i="3"/>
  <c r="T9" i="3"/>
  <c r="R9" i="3"/>
  <c r="S9" i="3"/>
  <c r="H10" i="3"/>
  <c r="I10" i="3"/>
  <c r="Q10" i="3"/>
  <c r="T10" i="3"/>
  <c r="U10" i="3"/>
  <c r="R10" i="3"/>
  <c r="S10" i="3"/>
  <c r="H11" i="3"/>
  <c r="I11" i="3"/>
  <c r="Q11" i="3"/>
  <c r="T11" i="3"/>
  <c r="R11" i="3"/>
  <c r="S11" i="3"/>
  <c r="H12" i="3"/>
  <c r="I12" i="3"/>
  <c r="Q12" i="3"/>
  <c r="T12" i="3"/>
  <c r="U12" i="3"/>
  <c r="R12" i="3"/>
  <c r="S12" i="3"/>
  <c r="H13" i="3"/>
  <c r="I13" i="3"/>
  <c r="Q13" i="3"/>
  <c r="T13" i="3"/>
  <c r="R13" i="3"/>
  <c r="S13" i="3"/>
  <c r="H14" i="3"/>
  <c r="I14" i="3"/>
  <c r="Q14" i="3"/>
  <c r="T14" i="3"/>
  <c r="U14" i="3"/>
  <c r="R14" i="3"/>
  <c r="S14" i="3"/>
  <c r="B15" i="3"/>
  <c r="B16" i="3"/>
  <c r="C15" i="3"/>
  <c r="C16" i="3"/>
  <c r="D15" i="3"/>
  <c r="E15" i="3"/>
  <c r="E16" i="3"/>
  <c r="F15" i="3"/>
  <c r="F16" i="3"/>
  <c r="G15" i="3"/>
  <c r="G16" i="3"/>
  <c r="K15" i="3"/>
  <c r="L15" i="3"/>
  <c r="L16" i="3"/>
  <c r="M15" i="3"/>
  <c r="M16" i="3"/>
  <c r="N15" i="3"/>
  <c r="N16" i="3"/>
  <c r="O15" i="3"/>
  <c r="P15" i="3"/>
  <c r="P16" i="3"/>
  <c r="R15" i="3"/>
  <c r="D16" i="3"/>
  <c r="K16" i="3"/>
  <c r="O16" i="3"/>
  <c r="Q21" i="3"/>
  <c r="Q33" i="3"/>
  <c r="Q34" i="3"/>
  <c r="R21" i="3"/>
  <c r="R33" i="3"/>
  <c r="T21" i="3"/>
  <c r="Q22" i="3"/>
  <c r="T22" i="3"/>
  <c r="U22" i="3"/>
  <c r="R22" i="3"/>
  <c r="Q23" i="3"/>
  <c r="R23" i="3"/>
  <c r="T23" i="3"/>
  <c r="Q24" i="3"/>
  <c r="T24" i="3"/>
  <c r="U24" i="3"/>
  <c r="R24" i="3"/>
  <c r="Q25" i="3"/>
  <c r="R25" i="3"/>
  <c r="T25" i="3"/>
  <c r="Q26" i="3"/>
  <c r="T26" i="3"/>
  <c r="U26" i="3"/>
  <c r="R26" i="3"/>
  <c r="Q27" i="3"/>
  <c r="R27" i="3"/>
  <c r="T27" i="3"/>
  <c r="Q28" i="3"/>
  <c r="T28" i="3"/>
  <c r="U28" i="3"/>
  <c r="R28" i="3"/>
  <c r="Q29" i="3"/>
  <c r="R29" i="3"/>
  <c r="T29" i="3"/>
  <c r="Q30" i="3"/>
  <c r="T30" i="3"/>
  <c r="U30" i="3"/>
  <c r="R30" i="3"/>
  <c r="Q31" i="3"/>
  <c r="R31" i="3"/>
  <c r="T31" i="3"/>
  <c r="Q15" i="3"/>
  <c r="S15" i="3"/>
  <c r="H15" i="3"/>
  <c r="H16" i="3"/>
  <c r="Q16" i="3"/>
  <c r="G33" i="3"/>
  <c r="G34" i="3"/>
  <c r="F33" i="3"/>
  <c r="F34" i="3"/>
  <c r="E33" i="3"/>
  <c r="E34" i="3"/>
  <c r="D33" i="3"/>
  <c r="D34" i="3"/>
  <c r="C33" i="3"/>
  <c r="C34" i="3"/>
  <c r="B33" i="3"/>
  <c r="B34" i="3"/>
  <c r="H32" i="3"/>
  <c r="I32" i="3"/>
  <c r="H31" i="3"/>
  <c r="H30" i="3"/>
  <c r="H29" i="3"/>
  <c r="H28" i="3"/>
  <c r="H27" i="3"/>
  <c r="H26" i="3"/>
  <c r="H25" i="3"/>
  <c r="H24" i="3"/>
  <c r="H23" i="3"/>
  <c r="H22" i="3"/>
  <c r="P33" i="2"/>
  <c r="P34" i="2"/>
  <c r="O33" i="2"/>
  <c r="O34" i="2"/>
  <c r="N33" i="2"/>
  <c r="N34" i="2"/>
  <c r="M33" i="2"/>
  <c r="M34" i="2"/>
  <c r="L33" i="2"/>
  <c r="L34" i="2"/>
  <c r="K33" i="2"/>
  <c r="K34" i="2"/>
  <c r="Q32" i="2"/>
  <c r="R32" i="2"/>
  <c r="H21" i="3"/>
  <c r="S21" i="3"/>
  <c r="S33" i="3"/>
  <c r="Q31" i="2"/>
  <c r="S31" i="2"/>
  <c r="T31" i="2"/>
  <c r="R31" i="2"/>
  <c r="Q30" i="2"/>
  <c r="T30" i="2"/>
  <c r="R30" i="2"/>
  <c r="Q29" i="2"/>
  <c r="R29" i="2"/>
  <c r="Q28" i="2"/>
  <c r="T28" i="2"/>
  <c r="R28" i="2"/>
  <c r="Q27" i="2"/>
  <c r="S27" i="2"/>
  <c r="T27" i="2"/>
  <c r="R27" i="2"/>
  <c r="Q26" i="2"/>
  <c r="T26" i="2"/>
  <c r="U26" i="2"/>
  <c r="R26" i="2"/>
  <c r="Q25" i="2"/>
  <c r="R25" i="2"/>
  <c r="R24" i="2"/>
  <c r="R33" i="2"/>
  <c r="Q24" i="2"/>
  <c r="T24" i="2"/>
  <c r="R23" i="2"/>
  <c r="Q23" i="2"/>
  <c r="S23" i="2"/>
  <c r="R22" i="2"/>
  <c r="Q22" i="2"/>
  <c r="S22" i="2"/>
  <c r="R21" i="2"/>
  <c r="R34" i="2"/>
  <c r="Q21" i="2"/>
  <c r="M16" i="2"/>
  <c r="P15" i="2"/>
  <c r="P16" i="2"/>
  <c r="O15" i="2"/>
  <c r="O16" i="2"/>
  <c r="N15" i="2"/>
  <c r="N16" i="2"/>
  <c r="M15" i="2"/>
  <c r="L15" i="2"/>
  <c r="L16" i="2"/>
  <c r="K15" i="2"/>
  <c r="K16" i="2"/>
  <c r="Q14" i="2"/>
  <c r="S14" i="2"/>
  <c r="T14" i="2"/>
  <c r="R14" i="2"/>
  <c r="G33" i="2"/>
  <c r="G34" i="2"/>
  <c r="F33" i="2"/>
  <c r="F34" i="2"/>
  <c r="E33" i="2"/>
  <c r="E34" i="2"/>
  <c r="D33" i="2"/>
  <c r="D34" i="2"/>
  <c r="C33" i="2"/>
  <c r="C34" i="2"/>
  <c r="B33" i="2"/>
  <c r="B34" i="2"/>
  <c r="Q13" i="2"/>
  <c r="T13" i="2"/>
  <c r="R13" i="2"/>
  <c r="Q12" i="2"/>
  <c r="S12" i="2"/>
  <c r="T12" i="2"/>
  <c r="U12" i="2"/>
  <c r="R12" i="2"/>
  <c r="Q11" i="2"/>
  <c r="R11" i="2"/>
  <c r="Q10" i="2"/>
  <c r="T10" i="2"/>
  <c r="R10" i="2"/>
  <c r="Q9" i="2"/>
  <c r="R9" i="2"/>
  <c r="R16" i="2"/>
  <c r="R8" i="2"/>
  <c r="Q8" i="2"/>
  <c r="T8" i="2"/>
  <c r="U8" i="2"/>
  <c r="H26" i="2"/>
  <c r="S26" i="2"/>
  <c r="I26" i="2"/>
  <c r="Q7" i="2"/>
  <c r="T7" i="2"/>
  <c r="R7" i="2"/>
  <c r="R6" i="2"/>
  <c r="Q6" i="2"/>
  <c r="S6" i="2"/>
  <c r="T5" i="2"/>
  <c r="R5" i="2"/>
  <c r="Q5" i="2"/>
  <c r="S5" i="2"/>
  <c r="H32" i="2"/>
  <c r="I32" i="2"/>
  <c r="H31" i="2"/>
  <c r="I31" i="2"/>
  <c r="U31" i="2"/>
  <c r="H30" i="2"/>
  <c r="S30" i="2"/>
  <c r="H29" i="2"/>
  <c r="I29" i="2"/>
  <c r="H28" i="2"/>
  <c r="S28" i="2"/>
  <c r="H27" i="2"/>
  <c r="I27" i="2"/>
  <c r="H25" i="2"/>
  <c r="I25" i="2"/>
  <c r="H24" i="2"/>
  <c r="I24" i="2"/>
  <c r="H23" i="2"/>
  <c r="I23" i="2"/>
  <c r="H22" i="2"/>
  <c r="I22" i="2"/>
  <c r="H21" i="2"/>
  <c r="S21" i="2"/>
  <c r="G15" i="2"/>
  <c r="G16" i="2"/>
  <c r="F15" i="2"/>
  <c r="F16" i="2"/>
  <c r="E15" i="2"/>
  <c r="E16" i="2"/>
  <c r="D15" i="2"/>
  <c r="D16" i="2"/>
  <c r="C15" i="2"/>
  <c r="C16" i="2"/>
  <c r="B15" i="2"/>
  <c r="B16" i="2"/>
  <c r="H14" i="2"/>
  <c r="I14" i="2"/>
  <c r="H13" i="2"/>
  <c r="S13" i="2"/>
  <c r="H12" i="2"/>
  <c r="I12" i="2"/>
  <c r="H11" i="2"/>
  <c r="I11" i="2"/>
  <c r="H10" i="2"/>
  <c r="S10" i="2"/>
  <c r="I10" i="2"/>
  <c r="H9" i="2"/>
  <c r="I9" i="2"/>
  <c r="H8" i="2"/>
  <c r="I8" i="2"/>
  <c r="H7" i="2"/>
  <c r="I7" i="2"/>
  <c r="U7" i="2"/>
  <c r="H6" i="2"/>
  <c r="I6" i="2"/>
  <c r="H5" i="2"/>
  <c r="I5" i="2"/>
  <c r="R4" i="2"/>
  <c r="Q4" i="2"/>
  <c r="T4" i="2"/>
  <c r="H4" i="2"/>
  <c r="R3" i="2"/>
  <c r="R15" i="2"/>
  <c r="Q3" i="2"/>
  <c r="Q15" i="2"/>
  <c r="Q16" i="2"/>
  <c r="S3" i="2"/>
  <c r="H3" i="2"/>
  <c r="P34" i="1"/>
  <c r="P35" i="1"/>
  <c r="O34" i="1"/>
  <c r="O35" i="1"/>
  <c r="N34" i="1"/>
  <c r="N35" i="1"/>
  <c r="M34" i="1"/>
  <c r="M35" i="1"/>
  <c r="L34" i="1"/>
  <c r="L35" i="1"/>
  <c r="K34" i="1"/>
  <c r="R33" i="1"/>
  <c r="Q33" i="1"/>
  <c r="R32" i="1"/>
  <c r="Q32" i="1"/>
  <c r="G34" i="1"/>
  <c r="G35" i="1"/>
  <c r="F34" i="1"/>
  <c r="F35" i="1"/>
  <c r="E34" i="1"/>
  <c r="E35" i="1"/>
  <c r="D34" i="1"/>
  <c r="D35" i="1"/>
  <c r="C34" i="1"/>
  <c r="C35" i="1"/>
  <c r="B34" i="1"/>
  <c r="B35" i="1"/>
  <c r="H33" i="1"/>
  <c r="H32" i="1"/>
  <c r="I32" i="1"/>
  <c r="R31" i="1"/>
  <c r="Q31" i="1"/>
  <c r="T31" i="1"/>
  <c r="U31" i="1"/>
  <c r="I31" i="1"/>
  <c r="H31" i="1"/>
  <c r="R30" i="1"/>
  <c r="Q30" i="1"/>
  <c r="S30" i="1"/>
  <c r="H30" i="1"/>
  <c r="I30" i="1"/>
  <c r="R29" i="1"/>
  <c r="Q29" i="1"/>
  <c r="T29" i="1"/>
  <c r="U29" i="1"/>
  <c r="H29" i="1"/>
  <c r="I29" i="1"/>
  <c r="R28" i="1"/>
  <c r="Q28" i="1"/>
  <c r="H28" i="1"/>
  <c r="I28" i="1"/>
  <c r="R27" i="1"/>
  <c r="Q27" i="1"/>
  <c r="T27" i="1"/>
  <c r="I27" i="1"/>
  <c r="H27" i="1"/>
  <c r="R26" i="1"/>
  <c r="Q26" i="1"/>
  <c r="S26" i="1"/>
  <c r="H26" i="1"/>
  <c r="I26" i="1"/>
  <c r="R25" i="1"/>
  <c r="Q25" i="1"/>
  <c r="H25" i="1"/>
  <c r="I25" i="1"/>
  <c r="R24" i="1"/>
  <c r="Q24" i="1"/>
  <c r="H24" i="1"/>
  <c r="I24" i="1"/>
  <c r="R23" i="1"/>
  <c r="Q23" i="1"/>
  <c r="T23" i="1"/>
  <c r="I23" i="1"/>
  <c r="H23" i="1"/>
  <c r="R22" i="1"/>
  <c r="S34" i="1"/>
  <c r="Q22" i="1"/>
  <c r="S22" i="1"/>
  <c r="H22" i="1"/>
  <c r="H34" i="1"/>
  <c r="H35" i="1"/>
  <c r="P16" i="1"/>
  <c r="P17" i="1"/>
  <c r="O16" i="1"/>
  <c r="O17" i="1"/>
  <c r="N16" i="1"/>
  <c r="N17" i="1"/>
  <c r="M16" i="1"/>
  <c r="M17" i="1"/>
  <c r="L16" i="1"/>
  <c r="L17" i="1"/>
  <c r="K16" i="1"/>
  <c r="K17" i="1"/>
  <c r="G16" i="1"/>
  <c r="G17" i="1"/>
  <c r="F16" i="1"/>
  <c r="F17" i="1"/>
  <c r="E16" i="1"/>
  <c r="E17" i="1"/>
  <c r="D16" i="1"/>
  <c r="D17" i="1"/>
  <c r="C16" i="1"/>
  <c r="C17" i="1"/>
  <c r="B16" i="1"/>
  <c r="B17" i="1"/>
  <c r="R15" i="1"/>
  <c r="Q15" i="1"/>
  <c r="T15" i="1"/>
  <c r="U15" i="1"/>
  <c r="H15" i="1"/>
  <c r="S15" i="1"/>
  <c r="R14" i="1"/>
  <c r="Q14" i="1"/>
  <c r="H14" i="1"/>
  <c r="I14" i="1"/>
  <c r="R13" i="1"/>
  <c r="Q13" i="1"/>
  <c r="T13" i="1"/>
  <c r="H13" i="1"/>
  <c r="T12" i="1"/>
  <c r="R12" i="1"/>
  <c r="H12" i="1"/>
  <c r="T11" i="1"/>
  <c r="R11" i="1"/>
  <c r="H11" i="1"/>
  <c r="T10" i="1"/>
  <c r="R10" i="1"/>
  <c r="H10" i="1"/>
  <c r="R9" i="1"/>
  <c r="Q9" i="1"/>
  <c r="S9" i="1"/>
  <c r="H9" i="1"/>
  <c r="I9" i="1"/>
  <c r="R8" i="1"/>
  <c r="Q8" i="1"/>
  <c r="T8" i="1"/>
  <c r="H8" i="1"/>
  <c r="R7" i="1"/>
  <c r="Q7" i="1"/>
  <c r="S7" i="1"/>
  <c r="H7" i="1"/>
  <c r="I7" i="1"/>
  <c r="R6" i="1"/>
  <c r="Q6" i="1"/>
  <c r="T6" i="1"/>
  <c r="H6" i="1"/>
  <c r="R5" i="1"/>
  <c r="Q5" i="1"/>
  <c r="S5" i="1"/>
  <c r="H5" i="1"/>
  <c r="I5" i="1"/>
  <c r="R4" i="1"/>
  <c r="Q4" i="1"/>
  <c r="H4" i="1"/>
  <c r="I4" i="1"/>
  <c r="R16" i="1"/>
  <c r="I22" i="1"/>
  <c r="T22" i="1"/>
  <c r="T24" i="1"/>
  <c r="U24" i="1"/>
  <c r="T26" i="1"/>
  <c r="U26" i="1"/>
  <c r="T28" i="1"/>
  <c r="U28" i="1"/>
  <c r="T30" i="1"/>
  <c r="U30" i="1"/>
  <c r="T9" i="1"/>
  <c r="T7" i="1"/>
  <c r="U7" i="1"/>
  <c r="T5" i="1"/>
  <c r="H16" i="1"/>
  <c r="H17" i="1"/>
  <c r="I15" i="1"/>
  <c r="S23" i="1"/>
  <c r="S27" i="1"/>
  <c r="S29" i="1"/>
  <c r="S31" i="1"/>
  <c r="T33" i="1"/>
  <c r="I3" i="2"/>
  <c r="T3" i="2"/>
  <c r="U3" i="2"/>
  <c r="T32" i="1"/>
  <c r="S32" i="1"/>
  <c r="I16" i="1"/>
  <c r="U32" i="1"/>
  <c r="U14" i="2"/>
  <c r="U27" i="2"/>
  <c r="U24" i="2"/>
  <c r="I13" i="2"/>
  <c r="U13" i="2"/>
  <c r="I21" i="2"/>
  <c r="I28" i="2"/>
  <c r="U28" i="2"/>
  <c r="I30" i="2"/>
  <c r="U30" i="2"/>
  <c r="T6" i="2"/>
  <c r="U6" i="2"/>
  <c r="T23" i="2"/>
  <c r="U23" i="2"/>
  <c r="S24" i="2"/>
  <c r="H33" i="2"/>
  <c r="H34" i="2"/>
  <c r="I33" i="2"/>
  <c r="I34" i="2"/>
  <c r="T4" i="1"/>
  <c r="Q16" i="1"/>
  <c r="S11" i="1"/>
  <c r="I11" i="1"/>
  <c r="U11" i="1"/>
  <c r="S13" i="1"/>
  <c r="I13" i="1"/>
  <c r="U13" i="1"/>
  <c r="I17" i="1"/>
  <c r="I4" i="2"/>
  <c r="I15" i="2"/>
  <c r="I16" i="2"/>
  <c r="H15" i="2"/>
  <c r="H16" i="2"/>
  <c r="S11" i="2"/>
  <c r="T11" i="2"/>
  <c r="U11" i="2"/>
  <c r="S25" i="2"/>
  <c r="S33" i="2"/>
  <c r="T25" i="2"/>
  <c r="U25" i="2"/>
  <c r="R35" i="1"/>
  <c r="S32" i="2"/>
  <c r="T32" i="2"/>
  <c r="U32" i="2"/>
  <c r="S4" i="2"/>
  <c r="S8" i="2"/>
  <c r="U5" i="1"/>
  <c r="U9" i="1"/>
  <c r="U22" i="1"/>
  <c r="S4" i="1"/>
  <c r="R17" i="1"/>
  <c r="S6" i="1"/>
  <c r="I6" i="1"/>
  <c r="U6" i="1"/>
  <c r="S8" i="1"/>
  <c r="I8" i="1"/>
  <c r="U8" i="1"/>
  <c r="S10" i="1"/>
  <c r="I10" i="1"/>
  <c r="U10" i="1"/>
  <c r="S12" i="1"/>
  <c r="I12" i="1"/>
  <c r="U12" i="1"/>
  <c r="S14" i="1"/>
  <c r="T14" i="1"/>
  <c r="U14" i="1"/>
  <c r="U23" i="1"/>
  <c r="S24" i="1"/>
  <c r="Q34" i="1"/>
  <c r="Q35" i="1"/>
  <c r="T25" i="1"/>
  <c r="U25" i="1"/>
  <c r="S25" i="1"/>
  <c r="I33" i="1"/>
  <c r="I34" i="1"/>
  <c r="I35" i="1"/>
  <c r="S33" i="1"/>
  <c r="U4" i="2"/>
  <c r="U5" i="2"/>
  <c r="S9" i="2"/>
  <c r="T9" i="2"/>
  <c r="U9" i="2"/>
  <c r="U10" i="2"/>
  <c r="T22" i="2"/>
  <c r="U22" i="2"/>
  <c r="S29" i="2"/>
  <c r="T29" i="2"/>
  <c r="U29" i="2"/>
  <c r="U27" i="1"/>
  <c r="S28" i="1"/>
  <c r="R34" i="1"/>
  <c r="S35" i="1"/>
  <c r="K35" i="1"/>
  <c r="S7" i="2"/>
  <c r="S16" i="2"/>
  <c r="Q33" i="2"/>
  <c r="Q34" i="2"/>
  <c r="T21" i="2"/>
  <c r="S34" i="2"/>
  <c r="T33" i="2"/>
  <c r="T34" i="2"/>
  <c r="U21" i="2"/>
  <c r="U15" i="2"/>
  <c r="U33" i="1"/>
  <c r="U35" i="1"/>
  <c r="S15" i="2"/>
  <c r="Q17" i="1"/>
  <c r="S16" i="1"/>
  <c r="U16" i="2"/>
  <c r="S17" i="1"/>
  <c r="T34" i="1"/>
  <c r="T15" i="2"/>
  <c r="T16" i="2"/>
  <c r="U4" i="1"/>
  <c r="U17" i="1"/>
  <c r="T16" i="1"/>
  <c r="U34" i="1"/>
  <c r="T35" i="1"/>
  <c r="U16" i="1"/>
  <c r="T17" i="1"/>
  <c r="U34" i="2"/>
  <c r="U33" i="2"/>
  <c r="I23" i="3"/>
  <c r="U23" i="3"/>
  <c r="S23" i="3"/>
  <c r="I25" i="3"/>
  <c r="U25" i="3"/>
  <c r="S25" i="3"/>
  <c r="I27" i="3"/>
  <c r="U27" i="3"/>
  <c r="S27" i="3"/>
  <c r="I29" i="3"/>
  <c r="U29" i="3"/>
  <c r="S29" i="3"/>
  <c r="I31" i="3"/>
  <c r="U31" i="3"/>
  <c r="S31" i="3"/>
  <c r="I22" i="3"/>
  <c r="S22" i="3"/>
  <c r="I24" i="3"/>
  <c r="S24" i="3"/>
  <c r="I26" i="3"/>
  <c r="S26" i="3"/>
  <c r="I28" i="3"/>
  <c r="S28" i="3"/>
  <c r="I30" i="3"/>
  <c r="S30" i="3"/>
  <c r="H33" i="3"/>
  <c r="H34" i="3"/>
  <c r="I21" i="3"/>
  <c r="U21" i="3"/>
  <c r="I33" i="3"/>
  <c r="I34" i="3"/>
  <c r="U33" i="3"/>
  <c r="T33" i="3"/>
  <c r="T34" i="3"/>
  <c r="U13" i="3"/>
  <c r="U11" i="3"/>
  <c r="U9" i="3"/>
  <c r="U7" i="3"/>
  <c r="U5" i="3"/>
  <c r="I15" i="3"/>
  <c r="I16" i="3"/>
  <c r="U4" i="3"/>
  <c r="T15" i="3"/>
  <c r="S4" i="3"/>
  <c r="I3" i="5"/>
  <c r="I15" i="5"/>
  <c r="I16" i="5"/>
  <c r="T3" i="5"/>
  <c r="U3" i="5"/>
  <c r="T16" i="3"/>
  <c r="U15" i="3"/>
  <c r="T5" i="5"/>
  <c r="U5" i="5"/>
  <c r="S6" i="5"/>
  <c r="T7" i="5"/>
  <c r="U7" i="5"/>
  <c r="T13" i="5"/>
  <c r="U13" i="5"/>
  <c r="R16" i="5"/>
  <c r="I33" i="5"/>
  <c r="I34" i="5"/>
  <c r="U25" i="5"/>
  <c r="U23" i="5"/>
  <c r="U21" i="5"/>
  <c r="Q15" i="5"/>
  <c r="R15" i="5"/>
  <c r="T15" i="5"/>
  <c r="U15" i="5"/>
  <c r="T10" i="5"/>
  <c r="U10" i="5"/>
  <c r="T8" i="5"/>
  <c r="U8" i="5"/>
  <c r="S4" i="5"/>
  <c r="Q34" i="5"/>
  <c r="H33" i="5"/>
  <c r="H34" i="5"/>
  <c r="S34" i="5"/>
  <c r="S15" i="5"/>
  <c r="Q16" i="5"/>
  <c r="S33" i="5"/>
  <c r="S16" i="5"/>
  <c r="T16" i="5"/>
  <c r="U16" i="5"/>
  <c r="I4" i="7"/>
  <c r="S14" i="8"/>
  <c r="S7" i="7"/>
  <c r="Q15" i="7"/>
  <c r="S15" i="7" s="1"/>
  <c r="T5" i="8"/>
  <c r="U6" i="8" l="1"/>
  <c r="S5" i="8"/>
  <c r="S11" i="8"/>
  <c r="H16" i="8"/>
  <c r="H17" i="8" s="1"/>
  <c r="S6" i="8"/>
  <c r="S4" i="8"/>
  <c r="U14" i="7"/>
  <c r="S14" i="7"/>
  <c r="Q16" i="7"/>
  <c r="S3" i="7"/>
  <c r="U3" i="7"/>
  <c r="U11" i="7"/>
  <c r="S11" i="7"/>
  <c r="T9" i="7"/>
  <c r="U9" i="7" s="1"/>
  <c r="T10" i="7"/>
  <c r="U10" i="7" s="1"/>
  <c r="U12" i="7"/>
  <c r="S16" i="7"/>
  <c r="U8" i="7"/>
  <c r="T15" i="7"/>
  <c r="I8" i="8"/>
  <c r="U9" i="8"/>
  <c r="U7" i="8"/>
  <c r="R15" i="7"/>
  <c r="S13" i="8"/>
  <c r="U10" i="8"/>
  <c r="U8" i="8"/>
  <c r="U4" i="8"/>
  <c r="S13" i="7"/>
  <c r="S10" i="8"/>
  <c r="S7" i="8"/>
  <c r="S15" i="8"/>
  <c r="B17" i="8"/>
  <c r="U5" i="8"/>
  <c r="S8" i="7"/>
  <c r="I12" i="8"/>
  <c r="U12" i="8" s="1"/>
  <c r="S9" i="8"/>
  <c r="Q16" i="8"/>
  <c r="I16" i="8" l="1"/>
  <c r="I17" i="8" s="1"/>
  <c r="S16" i="8"/>
  <c r="T16" i="8"/>
  <c r="T16" i="7"/>
  <c r="U16" i="7" s="1"/>
  <c r="U15" i="7"/>
</calcChain>
</file>

<file path=xl/sharedStrings.xml><?xml version="1.0" encoding="utf-8"?>
<sst xmlns="http://schemas.openxmlformats.org/spreadsheetml/2006/main" count="368" uniqueCount="53">
  <si>
    <t>New Members</t>
  </si>
  <si>
    <t>One Year Later</t>
  </si>
  <si>
    <t>JOINED</t>
  </si>
  <si>
    <t>WO1</t>
  </si>
  <si>
    <t>CW5</t>
  </si>
  <si>
    <t>CW4</t>
  </si>
  <si>
    <t>CW3</t>
  </si>
  <si>
    <t>CW2</t>
  </si>
  <si>
    <t>OTHER</t>
  </si>
  <si>
    <t>REG</t>
  </si>
  <si>
    <t>TOTAL</t>
  </si>
  <si>
    <t>% WO1</t>
  </si>
  <si>
    <t>% Reg</t>
  </si>
  <si>
    <t>% TOTAL</t>
  </si>
  <si>
    <t>TOT-08</t>
  </si>
  <si>
    <t>AVG-08</t>
  </si>
  <si>
    <t>%TOTAL</t>
  </si>
  <si>
    <t>TOT-09</t>
  </si>
  <si>
    <t>AVG-09</t>
  </si>
  <si>
    <t>TOT-10</t>
  </si>
  <si>
    <t>AVG-10</t>
  </si>
  <si>
    <t>TOT-11</t>
  </si>
  <si>
    <t>AVG-11</t>
  </si>
  <si>
    <t>TOT-12</t>
  </si>
  <si>
    <t>AVG-12</t>
  </si>
  <si>
    <t>TOT-13</t>
  </si>
  <si>
    <t>AVG-13</t>
  </si>
  <si>
    <t>TOT-14</t>
  </si>
  <si>
    <t>AVG-14</t>
  </si>
  <si>
    <t>TOT-15</t>
  </si>
  <si>
    <t>AVG-15</t>
  </si>
  <si>
    <t>OTH</t>
  </si>
  <si>
    <t>TOT-16</t>
  </si>
  <si>
    <t>AVG-16</t>
  </si>
  <si>
    <t>TOT-17</t>
  </si>
  <si>
    <t>AVG-17</t>
  </si>
  <si>
    <t xml:space="preserve"> </t>
  </si>
  <si>
    <t>WO1 XD</t>
  </si>
  <si>
    <t>Drop</t>
  </si>
  <si>
    <t>TOT-18</t>
  </si>
  <si>
    <t>AVG-18</t>
  </si>
  <si>
    <t>WO1 Exp month</t>
  </si>
  <si>
    <t>WO1s</t>
  </si>
  <si>
    <t>Dropped</t>
  </si>
  <si>
    <t>TOT-19</t>
  </si>
  <si>
    <t>AVG-19</t>
  </si>
  <si>
    <t>New Member Renewals</t>
  </si>
  <si>
    <t>18 Mo Members</t>
  </si>
  <si>
    <t>AVG-20</t>
  </si>
  <si>
    <t>TOT-20</t>
  </si>
  <si>
    <t>TOT-21</t>
  </si>
  <si>
    <t>AVG-21</t>
  </si>
  <si>
    <t>%WO1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</si>
</sst>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u/>
      <sz val="10"/>
      <color theme="8"/>
      <name val="Arial"/>
      <family val="2"/>
    </font>
    <font>
      <sz val="10"/>
      <color theme="8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9" fontId="2" fillId="0" borderId="0" xfId="0" applyNumberFormat="1" applyFont="1" applyAlignment="1">
      <alignment horizontal="centerContinuous"/>
    </xf>
    <xf numFmtId="0" fontId="2" fillId="2" borderId="0" xfId="0" applyFont="1" applyFill="1" applyAlignment="1">
      <alignment horizontal="centerContinuous"/>
    </xf>
    <xf numFmtId="1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9" fontId="1" fillId="0" borderId="0" xfId="0" applyNumberFormat="1" applyFont="1" applyAlignment="1">
      <alignment horizontal="centerContinuous"/>
    </xf>
    <xf numFmtId="0" fontId="9" fillId="3" borderId="0" xfId="0" applyFont="1" applyFill="1" applyAlignment="1">
      <alignment horizontal="centerContinuous"/>
    </xf>
    <xf numFmtId="2" fontId="3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7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/>
    </xf>
    <xf numFmtId="9" fontId="12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17" fontId="0" fillId="0" borderId="0" xfId="0" applyNumberFormat="1"/>
    <xf numFmtId="164" fontId="0" fillId="0" borderId="0" xfId="0" applyNumberFormat="1"/>
    <xf numFmtId="164" fontId="6" fillId="0" borderId="0" xfId="0" applyNumberFormat="1" applyFont="1"/>
    <xf numFmtId="0" fontId="6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center"/>
    </xf>
    <xf numFmtId="164" fontId="0" fillId="0" borderId="0" xfId="0" applyNumberFormat="1" applyFill="1"/>
    <xf numFmtId="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6" workbookViewId="0">
      <selection activeCell="U17" sqref="U17"/>
    </sheetView>
  </sheetViews>
  <sheetFormatPr defaultRowHeight="15" x14ac:dyDescent="0.25"/>
  <cols>
    <col min="2" max="2" width="5.5703125" customWidth="1"/>
    <col min="3" max="3" width="6" customWidth="1"/>
    <col min="4" max="4" width="5.42578125" customWidth="1"/>
    <col min="5" max="5" width="6" customWidth="1"/>
    <col min="6" max="6" width="5.85546875" customWidth="1"/>
    <col min="8" max="8" width="7.28515625" customWidth="1"/>
    <col min="9" max="9" width="7.42578125" customWidth="1"/>
    <col min="10" max="10" width="3" customWidth="1"/>
    <col min="11" max="12" width="5.28515625" customWidth="1"/>
    <col min="13" max="13" width="5.85546875" customWidth="1"/>
    <col min="14" max="14" width="5.5703125" customWidth="1"/>
    <col min="15" max="15" width="5.7109375" customWidth="1"/>
    <col min="17" max="18" width="7.28515625" customWidth="1"/>
    <col min="19" max="19" width="7.42578125" customWidth="1"/>
    <col min="20" max="20" width="7.85546875" customWidth="1"/>
  </cols>
  <sheetData>
    <row r="1" spans="1:21" x14ac:dyDescent="0.25">
      <c r="A1" s="1"/>
      <c r="B1" s="2"/>
      <c r="C1" s="2"/>
      <c r="D1" s="2"/>
      <c r="E1" s="2"/>
      <c r="F1" s="3"/>
      <c r="G1" s="2"/>
      <c r="H1" s="3"/>
      <c r="I1" s="2"/>
      <c r="J1" s="4"/>
      <c r="K1" s="5"/>
      <c r="L1" s="5"/>
      <c r="M1" s="6"/>
      <c r="N1" s="6"/>
      <c r="O1" s="6"/>
      <c r="P1" s="6"/>
      <c r="Q1" s="6"/>
      <c r="R1" s="8"/>
      <c r="S1" s="8"/>
      <c r="T1" s="2"/>
      <c r="U1" s="8"/>
    </row>
    <row r="2" spans="1:21" x14ac:dyDescent="0.25">
      <c r="A2" s="9" t="s">
        <v>0</v>
      </c>
      <c r="B2" s="10"/>
      <c r="C2" s="10"/>
      <c r="D2" s="10"/>
      <c r="E2" s="10"/>
      <c r="F2" s="11"/>
      <c r="G2" s="10"/>
      <c r="H2" s="11"/>
      <c r="I2" s="10"/>
      <c r="J2" s="12"/>
      <c r="K2" s="13"/>
      <c r="L2" s="13"/>
      <c r="M2" s="6"/>
      <c r="N2" s="5" t="s">
        <v>1</v>
      </c>
      <c r="O2" s="6"/>
      <c r="P2" s="6"/>
      <c r="Q2" s="6"/>
      <c r="R2" s="8"/>
      <c r="S2" s="8"/>
      <c r="T2" s="2"/>
      <c r="U2" s="8"/>
    </row>
    <row r="3" spans="1:21" x14ac:dyDescent="0.25">
      <c r="A3" s="14" t="s">
        <v>2</v>
      </c>
      <c r="B3" s="15" t="s">
        <v>3</v>
      </c>
      <c r="C3" s="2" t="s">
        <v>4</v>
      </c>
      <c r="D3" s="2" t="s">
        <v>5</v>
      </c>
      <c r="E3" s="15" t="s">
        <v>6</v>
      </c>
      <c r="F3" s="16" t="s">
        <v>7</v>
      </c>
      <c r="G3" s="2" t="s">
        <v>8</v>
      </c>
      <c r="H3" s="15" t="s">
        <v>9</v>
      </c>
      <c r="I3" s="15" t="s">
        <v>10</v>
      </c>
      <c r="J3" s="17"/>
      <c r="K3" s="5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8" t="s">
        <v>8</v>
      </c>
      <c r="Q3" s="18" t="s">
        <v>9</v>
      </c>
      <c r="R3" s="16" t="s">
        <v>11</v>
      </c>
      <c r="S3" s="16" t="s">
        <v>12</v>
      </c>
      <c r="T3" s="15" t="s">
        <v>10</v>
      </c>
      <c r="U3" s="16" t="s">
        <v>13</v>
      </c>
    </row>
    <row r="4" spans="1:21" x14ac:dyDescent="0.25">
      <c r="A4" s="19">
        <v>39452</v>
      </c>
      <c r="B4" s="20">
        <v>220</v>
      </c>
      <c r="C4" s="7">
        <v>0</v>
      </c>
      <c r="D4" s="7">
        <v>7</v>
      </c>
      <c r="E4" s="20">
        <v>8</v>
      </c>
      <c r="F4" s="21">
        <v>8</v>
      </c>
      <c r="G4" s="7">
        <v>2</v>
      </c>
      <c r="H4" s="20">
        <f t="shared" ref="H4:H15" si="0">SUM(C4:G4)</f>
        <v>25</v>
      </c>
      <c r="I4" s="13">
        <f>SUM(B4+H4)</f>
        <v>245</v>
      </c>
      <c r="J4" s="22"/>
      <c r="K4" s="6">
        <v>42</v>
      </c>
      <c r="L4" s="23">
        <v>0</v>
      </c>
      <c r="M4" s="6">
        <v>2</v>
      </c>
      <c r="N4" s="6">
        <v>3</v>
      </c>
      <c r="O4" s="6">
        <v>3</v>
      </c>
      <c r="P4" s="6">
        <v>2</v>
      </c>
      <c r="Q4" s="21">
        <f t="shared" ref="Q4:Q9" si="1">SUM(L4:P4)</f>
        <v>10</v>
      </c>
      <c r="R4" s="24">
        <f t="shared" ref="R4:R16" si="2">SUM(K4/B4)</f>
        <v>0.19090909090909092</v>
      </c>
      <c r="S4" s="24">
        <f t="shared" ref="S4:S16" si="3">(Q4/H4)</f>
        <v>0.4</v>
      </c>
      <c r="T4" s="13">
        <f>SUM(K4+Q4)</f>
        <v>52</v>
      </c>
      <c r="U4" s="24">
        <f t="shared" ref="U4:U16" si="4">T4/I4</f>
        <v>0.21224489795918366</v>
      </c>
    </row>
    <row r="5" spans="1:21" x14ac:dyDescent="0.25">
      <c r="A5" s="19">
        <v>39483</v>
      </c>
      <c r="B5" s="20">
        <v>11</v>
      </c>
      <c r="C5" s="7">
        <v>0</v>
      </c>
      <c r="D5" s="7">
        <v>5</v>
      </c>
      <c r="E5" s="20">
        <v>3</v>
      </c>
      <c r="F5" s="21">
        <v>8</v>
      </c>
      <c r="G5" s="7">
        <v>2</v>
      </c>
      <c r="H5" s="20">
        <f t="shared" si="0"/>
        <v>18</v>
      </c>
      <c r="I5" s="13">
        <f t="shared" ref="I5:I17" si="5">SUM(B5+H5)</f>
        <v>29</v>
      </c>
      <c r="J5" s="22"/>
      <c r="K5" s="6">
        <v>5</v>
      </c>
      <c r="L5" s="23">
        <v>0</v>
      </c>
      <c r="M5" s="6">
        <v>1</v>
      </c>
      <c r="N5" s="6">
        <v>2</v>
      </c>
      <c r="O5" s="6">
        <v>6</v>
      </c>
      <c r="P5" s="6">
        <v>2</v>
      </c>
      <c r="Q5" s="21">
        <f t="shared" si="1"/>
        <v>11</v>
      </c>
      <c r="R5" s="24">
        <f t="shared" si="2"/>
        <v>0.45454545454545453</v>
      </c>
      <c r="S5" s="24">
        <f t="shared" si="3"/>
        <v>0.61111111111111116</v>
      </c>
      <c r="T5" s="25">
        <f t="shared" ref="T5:T15" si="6">SUM(K5+Q5)</f>
        <v>16</v>
      </c>
      <c r="U5" s="24">
        <f t="shared" si="4"/>
        <v>0.55172413793103448</v>
      </c>
    </row>
    <row r="6" spans="1:21" x14ac:dyDescent="0.25">
      <c r="A6" s="19">
        <v>39512</v>
      </c>
      <c r="B6" s="20">
        <v>179</v>
      </c>
      <c r="C6" s="7">
        <v>1</v>
      </c>
      <c r="D6" s="7">
        <v>6</v>
      </c>
      <c r="E6" s="20">
        <v>6</v>
      </c>
      <c r="F6" s="21">
        <v>6</v>
      </c>
      <c r="G6" s="20">
        <v>2</v>
      </c>
      <c r="H6" s="20">
        <f t="shared" si="0"/>
        <v>21</v>
      </c>
      <c r="I6" s="13">
        <f t="shared" si="5"/>
        <v>200</v>
      </c>
      <c r="J6" s="22"/>
      <c r="K6" s="21">
        <v>19</v>
      </c>
      <c r="L6" s="23">
        <v>0</v>
      </c>
      <c r="M6" s="6">
        <v>4</v>
      </c>
      <c r="N6" s="6">
        <v>3</v>
      </c>
      <c r="O6" s="6">
        <v>3</v>
      </c>
      <c r="P6" s="6">
        <v>1</v>
      </c>
      <c r="Q6" s="6">
        <f t="shared" si="1"/>
        <v>11</v>
      </c>
      <c r="R6" s="8">
        <f t="shared" si="2"/>
        <v>0.10614525139664804</v>
      </c>
      <c r="S6" s="8">
        <f t="shared" si="3"/>
        <v>0.52380952380952384</v>
      </c>
      <c r="T6" s="2">
        <f t="shared" si="6"/>
        <v>30</v>
      </c>
      <c r="U6" s="8">
        <f t="shared" si="4"/>
        <v>0.15</v>
      </c>
    </row>
    <row r="7" spans="1:21" x14ac:dyDescent="0.25">
      <c r="A7" s="19">
        <v>39543</v>
      </c>
      <c r="B7" s="20">
        <v>65</v>
      </c>
      <c r="C7" s="7">
        <v>4</v>
      </c>
      <c r="D7" s="7">
        <v>14</v>
      </c>
      <c r="E7" s="20">
        <v>6</v>
      </c>
      <c r="F7" s="21">
        <v>7</v>
      </c>
      <c r="G7" s="20">
        <v>5</v>
      </c>
      <c r="H7" s="20">
        <f t="shared" si="0"/>
        <v>36</v>
      </c>
      <c r="I7" s="13">
        <f t="shared" si="5"/>
        <v>101</v>
      </c>
      <c r="J7" s="22"/>
      <c r="K7" s="21">
        <v>11</v>
      </c>
      <c r="L7" s="23">
        <v>4</v>
      </c>
      <c r="M7" s="6">
        <v>5</v>
      </c>
      <c r="N7" s="6">
        <v>2</v>
      </c>
      <c r="O7" s="6">
        <v>3</v>
      </c>
      <c r="P7" s="6">
        <v>2</v>
      </c>
      <c r="Q7" s="6">
        <f t="shared" si="1"/>
        <v>16</v>
      </c>
      <c r="R7" s="8">
        <f t="shared" si="2"/>
        <v>0.16923076923076924</v>
      </c>
      <c r="S7" s="8">
        <f t="shared" si="3"/>
        <v>0.44444444444444442</v>
      </c>
      <c r="T7" s="2">
        <f t="shared" si="6"/>
        <v>27</v>
      </c>
      <c r="U7" s="8">
        <f t="shared" si="4"/>
        <v>0.26732673267326734</v>
      </c>
    </row>
    <row r="8" spans="1:21" x14ac:dyDescent="0.25">
      <c r="A8" s="19">
        <v>39573</v>
      </c>
      <c r="B8" s="20">
        <v>237</v>
      </c>
      <c r="C8" s="7">
        <v>1</v>
      </c>
      <c r="D8" s="7">
        <v>5</v>
      </c>
      <c r="E8" s="20">
        <v>12</v>
      </c>
      <c r="F8" s="21">
        <v>8</v>
      </c>
      <c r="G8" s="20">
        <v>1</v>
      </c>
      <c r="H8" s="20">
        <f t="shared" si="0"/>
        <v>27</v>
      </c>
      <c r="I8" s="13">
        <f t="shared" si="5"/>
        <v>264</v>
      </c>
      <c r="J8" s="22"/>
      <c r="K8" s="21">
        <v>41</v>
      </c>
      <c r="L8" s="23">
        <v>1</v>
      </c>
      <c r="M8" s="6">
        <v>4</v>
      </c>
      <c r="N8" s="6">
        <v>7</v>
      </c>
      <c r="O8" s="6">
        <v>4</v>
      </c>
      <c r="P8" s="6">
        <v>0</v>
      </c>
      <c r="Q8" s="6">
        <f t="shared" si="1"/>
        <v>16</v>
      </c>
      <c r="R8" s="8">
        <f t="shared" si="2"/>
        <v>0.1729957805907173</v>
      </c>
      <c r="S8" s="8">
        <f t="shared" si="3"/>
        <v>0.59259259259259256</v>
      </c>
      <c r="T8" s="2">
        <f t="shared" si="6"/>
        <v>57</v>
      </c>
      <c r="U8" s="8">
        <f t="shared" si="4"/>
        <v>0.21590909090909091</v>
      </c>
    </row>
    <row r="9" spans="1:21" x14ac:dyDescent="0.25">
      <c r="A9" s="19">
        <v>39604</v>
      </c>
      <c r="B9" s="20">
        <v>103</v>
      </c>
      <c r="C9" s="7">
        <v>5</v>
      </c>
      <c r="D9" s="7">
        <v>5</v>
      </c>
      <c r="E9" s="20">
        <v>8</v>
      </c>
      <c r="F9" s="21">
        <v>12</v>
      </c>
      <c r="G9" s="20">
        <v>7</v>
      </c>
      <c r="H9" s="20">
        <f t="shared" si="0"/>
        <v>37</v>
      </c>
      <c r="I9" s="13">
        <f t="shared" si="5"/>
        <v>140</v>
      </c>
      <c r="J9" s="22"/>
      <c r="K9" s="21">
        <v>11</v>
      </c>
      <c r="L9" s="23">
        <v>5</v>
      </c>
      <c r="M9" s="6">
        <v>3</v>
      </c>
      <c r="N9" s="6">
        <v>5</v>
      </c>
      <c r="O9" s="6">
        <v>8</v>
      </c>
      <c r="P9" s="6">
        <v>6</v>
      </c>
      <c r="Q9" s="6">
        <f t="shared" si="1"/>
        <v>27</v>
      </c>
      <c r="R9" s="8">
        <f t="shared" si="2"/>
        <v>0.10679611650485436</v>
      </c>
      <c r="S9" s="8">
        <f t="shared" si="3"/>
        <v>0.72972972972972971</v>
      </c>
      <c r="T9" s="2">
        <f t="shared" si="6"/>
        <v>38</v>
      </c>
      <c r="U9" s="8">
        <f t="shared" si="4"/>
        <v>0.27142857142857141</v>
      </c>
    </row>
    <row r="10" spans="1:21" x14ac:dyDescent="0.25">
      <c r="A10" s="19">
        <v>39634</v>
      </c>
      <c r="B10" s="20">
        <v>222</v>
      </c>
      <c r="C10" s="7">
        <v>0</v>
      </c>
      <c r="D10" s="7">
        <v>6</v>
      </c>
      <c r="E10" s="20">
        <v>4</v>
      </c>
      <c r="F10" s="21">
        <v>4</v>
      </c>
      <c r="G10" s="20">
        <v>2</v>
      </c>
      <c r="H10" s="20">
        <f t="shared" si="0"/>
        <v>16</v>
      </c>
      <c r="I10" s="13">
        <f t="shared" si="5"/>
        <v>238</v>
      </c>
      <c r="J10" s="22"/>
      <c r="K10" s="21">
        <v>42</v>
      </c>
      <c r="L10" s="23">
        <v>0</v>
      </c>
      <c r="M10" s="6">
        <v>4</v>
      </c>
      <c r="N10" s="6">
        <v>3</v>
      </c>
      <c r="O10" s="6">
        <v>7</v>
      </c>
      <c r="P10" s="6">
        <v>1</v>
      </c>
      <c r="Q10" s="6">
        <v>15</v>
      </c>
      <c r="R10" s="8">
        <f t="shared" si="2"/>
        <v>0.1891891891891892</v>
      </c>
      <c r="S10" s="8">
        <f t="shared" si="3"/>
        <v>0.9375</v>
      </c>
      <c r="T10" s="2">
        <f t="shared" si="6"/>
        <v>57</v>
      </c>
      <c r="U10" s="8">
        <f t="shared" si="4"/>
        <v>0.23949579831932774</v>
      </c>
    </row>
    <row r="11" spans="1:21" x14ac:dyDescent="0.25">
      <c r="A11" s="19">
        <v>39665</v>
      </c>
      <c r="B11" s="20">
        <v>107</v>
      </c>
      <c r="C11" s="7">
        <v>2</v>
      </c>
      <c r="D11" s="7">
        <v>4</v>
      </c>
      <c r="E11" s="20">
        <v>2</v>
      </c>
      <c r="F11" s="21">
        <v>9</v>
      </c>
      <c r="G11" s="20">
        <v>2</v>
      </c>
      <c r="H11" s="20">
        <f t="shared" si="0"/>
        <v>19</v>
      </c>
      <c r="I11" s="13">
        <f t="shared" si="5"/>
        <v>126</v>
      </c>
      <c r="J11" s="22"/>
      <c r="K11" s="21">
        <v>24</v>
      </c>
      <c r="L11" s="23">
        <v>4</v>
      </c>
      <c r="M11" s="6">
        <v>4</v>
      </c>
      <c r="N11" s="6">
        <v>1</v>
      </c>
      <c r="O11" s="6">
        <v>8</v>
      </c>
      <c r="P11" s="6">
        <v>0</v>
      </c>
      <c r="Q11" s="6">
        <v>17</v>
      </c>
      <c r="R11" s="8">
        <f t="shared" si="2"/>
        <v>0.22429906542056074</v>
      </c>
      <c r="S11" s="8">
        <f t="shared" si="3"/>
        <v>0.89473684210526316</v>
      </c>
      <c r="T11" s="2">
        <f t="shared" si="6"/>
        <v>41</v>
      </c>
      <c r="U11" s="8">
        <f t="shared" si="4"/>
        <v>0.32539682539682541</v>
      </c>
    </row>
    <row r="12" spans="1:21" x14ac:dyDescent="0.25">
      <c r="A12" s="19">
        <v>39696</v>
      </c>
      <c r="B12" s="20">
        <v>164</v>
      </c>
      <c r="C12" s="7">
        <v>1</v>
      </c>
      <c r="D12" s="7">
        <v>2</v>
      </c>
      <c r="E12" s="20">
        <v>6</v>
      </c>
      <c r="F12" s="21">
        <v>5</v>
      </c>
      <c r="G12" s="20">
        <v>6</v>
      </c>
      <c r="H12" s="20">
        <f t="shared" si="0"/>
        <v>20</v>
      </c>
      <c r="I12" s="13">
        <f t="shared" si="5"/>
        <v>184</v>
      </c>
      <c r="J12" s="22"/>
      <c r="K12" s="21">
        <v>25</v>
      </c>
      <c r="L12" s="23">
        <v>1</v>
      </c>
      <c r="M12" s="6">
        <v>2</v>
      </c>
      <c r="N12" s="6">
        <v>4</v>
      </c>
      <c r="O12" s="6">
        <v>10</v>
      </c>
      <c r="P12" s="6">
        <v>2</v>
      </c>
      <c r="Q12" s="6">
        <v>19</v>
      </c>
      <c r="R12" s="8">
        <f t="shared" si="2"/>
        <v>0.1524390243902439</v>
      </c>
      <c r="S12" s="8">
        <f t="shared" si="3"/>
        <v>0.95</v>
      </c>
      <c r="T12" s="2">
        <f t="shared" si="6"/>
        <v>44</v>
      </c>
      <c r="U12" s="8">
        <f t="shared" si="4"/>
        <v>0.2391304347826087</v>
      </c>
    </row>
    <row r="13" spans="1:21" x14ac:dyDescent="0.25">
      <c r="A13" s="19">
        <v>39726</v>
      </c>
      <c r="B13" s="20">
        <v>110</v>
      </c>
      <c r="C13" s="7">
        <v>0</v>
      </c>
      <c r="D13" s="7">
        <v>4</v>
      </c>
      <c r="E13" s="20">
        <v>6</v>
      </c>
      <c r="F13" s="21">
        <v>14</v>
      </c>
      <c r="G13" s="20">
        <v>4</v>
      </c>
      <c r="H13" s="20">
        <f t="shared" si="0"/>
        <v>28</v>
      </c>
      <c r="I13" s="13">
        <f t="shared" si="5"/>
        <v>138</v>
      </c>
      <c r="J13" s="22"/>
      <c r="K13" s="21">
        <v>14</v>
      </c>
      <c r="L13" s="23">
        <v>0</v>
      </c>
      <c r="M13" s="23">
        <v>4</v>
      </c>
      <c r="N13" s="23">
        <v>3</v>
      </c>
      <c r="O13" s="23">
        <v>7</v>
      </c>
      <c r="P13" s="23">
        <v>2</v>
      </c>
      <c r="Q13" s="23">
        <f>SUM(L13:P13)</f>
        <v>16</v>
      </c>
      <c r="R13" s="26">
        <f t="shared" si="2"/>
        <v>0.12727272727272726</v>
      </c>
      <c r="S13" s="26">
        <f t="shared" si="3"/>
        <v>0.5714285714285714</v>
      </c>
      <c r="T13" s="2">
        <f t="shared" si="6"/>
        <v>30</v>
      </c>
      <c r="U13" s="26">
        <f t="shared" si="4"/>
        <v>0.21739130434782608</v>
      </c>
    </row>
    <row r="14" spans="1:21" x14ac:dyDescent="0.25">
      <c r="A14" s="19">
        <v>39757</v>
      </c>
      <c r="B14" s="20">
        <v>196</v>
      </c>
      <c r="C14" s="7">
        <v>1</v>
      </c>
      <c r="D14" s="7">
        <v>4</v>
      </c>
      <c r="E14" s="20">
        <v>6</v>
      </c>
      <c r="F14" s="21">
        <v>8</v>
      </c>
      <c r="G14" s="20">
        <v>0</v>
      </c>
      <c r="H14" s="20">
        <f t="shared" si="0"/>
        <v>19</v>
      </c>
      <c r="I14" s="13">
        <f t="shared" si="5"/>
        <v>215</v>
      </c>
      <c r="J14" s="22"/>
      <c r="K14" s="21">
        <v>29</v>
      </c>
      <c r="L14" s="23">
        <v>0</v>
      </c>
      <c r="M14" s="6">
        <v>1</v>
      </c>
      <c r="N14" s="6">
        <v>3</v>
      </c>
      <c r="O14" s="6">
        <v>5</v>
      </c>
      <c r="P14" s="6">
        <v>0</v>
      </c>
      <c r="Q14" s="6">
        <f>SUM(L14:P14)</f>
        <v>9</v>
      </c>
      <c r="R14" s="8">
        <f t="shared" si="2"/>
        <v>0.14795918367346939</v>
      </c>
      <c r="S14" s="8">
        <f t="shared" si="3"/>
        <v>0.47368421052631576</v>
      </c>
      <c r="T14" s="2">
        <f t="shared" si="6"/>
        <v>38</v>
      </c>
      <c r="U14" s="8">
        <f t="shared" si="4"/>
        <v>0.17674418604651163</v>
      </c>
    </row>
    <row r="15" spans="1:21" x14ac:dyDescent="0.25">
      <c r="A15" s="19">
        <v>39787</v>
      </c>
      <c r="B15" s="20">
        <v>13</v>
      </c>
      <c r="C15" s="7">
        <v>1</v>
      </c>
      <c r="D15" s="7">
        <v>3</v>
      </c>
      <c r="E15" s="20">
        <v>2</v>
      </c>
      <c r="F15" s="21">
        <v>7</v>
      </c>
      <c r="G15" s="20">
        <v>2</v>
      </c>
      <c r="H15" s="20">
        <f t="shared" si="0"/>
        <v>15</v>
      </c>
      <c r="I15" s="13">
        <f t="shared" si="5"/>
        <v>28</v>
      </c>
      <c r="J15" s="22"/>
      <c r="K15" s="21">
        <v>7</v>
      </c>
      <c r="L15" s="23">
        <v>0</v>
      </c>
      <c r="M15" s="6">
        <v>1</v>
      </c>
      <c r="N15" s="6">
        <v>1</v>
      </c>
      <c r="O15" s="6">
        <v>5</v>
      </c>
      <c r="P15" s="6">
        <v>1</v>
      </c>
      <c r="Q15" s="6">
        <f>SUM(L15:P15)</f>
        <v>8</v>
      </c>
      <c r="R15" s="8">
        <f t="shared" si="2"/>
        <v>0.53846153846153844</v>
      </c>
      <c r="S15" s="8">
        <f t="shared" si="3"/>
        <v>0.53333333333333333</v>
      </c>
      <c r="T15" s="2">
        <f t="shared" si="6"/>
        <v>15</v>
      </c>
      <c r="U15" s="8">
        <f t="shared" si="4"/>
        <v>0.5357142857142857</v>
      </c>
    </row>
    <row r="16" spans="1:21" x14ac:dyDescent="0.25">
      <c r="A16" s="27" t="s">
        <v>14</v>
      </c>
      <c r="B16" s="20">
        <f t="shared" ref="B16:H16" si="7">SUM(B4:B15)</f>
        <v>1627</v>
      </c>
      <c r="C16" s="7">
        <f t="shared" si="7"/>
        <v>16</v>
      </c>
      <c r="D16" s="7">
        <f t="shared" si="7"/>
        <v>65</v>
      </c>
      <c r="E16" s="20">
        <f t="shared" si="7"/>
        <v>69</v>
      </c>
      <c r="F16" s="21">
        <f t="shared" si="7"/>
        <v>96</v>
      </c>
      <c r="G16" s="20">
        <f t="shared" si="7"/>
        <v>35</v>
      </c>
      <c r="H16" s="20">
        <f t="shared" si="7"/>
        <v>281</v>
      </c>
      <c r="I16" s="13">
        <f t="shared" si="5"/>
        <v>1908</v>
      </c>
      <c r="J16" s="22"/>
      <c r="K16" s="21">
        <f t="shared" ref="K16:Q16" si="8">SUM(K4:K15)</f>
        <v>270</v>
      </c>
      <c r="L16" s="6">
        <f t="shared" si="8"/>
        <v>15</v>
      </c>
      <c r="M16" s="6">
        <f t="shared" si="8"/>
        <v>35</v>
      </c>
      <c r="N16" s="6">
        <f t="shared" si="8"/>
        <v>37</v>
      </c>
      <c r="O16" s="6">
        <f t="shared" si="8"/>
        <v>69</v>
      </c>
      <c r="P16" s="6">
        <f t="shared" si="8"/>
        <v>19</v>
      </c>
      <c r="Q16" s="6">
        <f t="shared" si="8"/>
        <v>175</v>
      </c>
      <c r="R16" s="8">
        <f t="shared" si="2"/>
        <v>0.16594960049170251</v>
      </c>
      <c r="S16" s="8">
        <f t="shared" si="3"/>
        <v>0.62277580071174377</v>
      </c>
      <c r="T16" s="2">
        <f>SUM(T4:T15)</f>
        <v>445</v>
      </c>
      <c r="U16" s="8">
        <f t="shared" si="4"/>
        <v>0.23322851153039834</v>
      </c>
    </row>
    <row r="17" spans="1:21" x14ac:dyDescent="0.25">
      <c r="A17" s="27" t="s">
        <v>15</v>
      </c>
      <c r="B17" s="21">
        <f t="shared" ref="B17:H17" si="9">SUM(B16/12)</f>
        <v>135.58333333333334</v>
      </c>
      <c r="C17" s="6">
        <f t="shared" si="9"/>
        <v>1.3333333333333333</v>
      </c>
      <c r="D17" s="6">
        <f t="shared" si="9"/>
        <v>5.416666666666667</v>
      </c>
      <c r="E17" s="21">
        <f t="shared" si="9"/>
        <v>5.75</v>
      </c>
      <c r="F17" s="21">
        <f t="shared" si="9"/>
        <v>8</v>
      </c>
      <c r="G17" s="21">
        <f t="shared" si="9"/>
        <v>2.9166666666666665</v>
      </c>
      <c r="H17" s="21">
        <f t="shared" si="9"/>
        <v>23.416666666666668</v>
      </c>
      <c r="I17" s="13">
        <f t="shared" si="5"/>
        <v>159</v>
      </c>
      <c r="J17" s="22"/>
      <c r="K17" s="21">
        <f t="shared" ref="K17:Q17" si="10">SUM(K16/12)</f>
        <v>22.5</v>
      </c>
      <c r="L17" s="23">
        <f t="shared" si="10"/>
        <v>1.25</v>
      </c>
      <c r="M17" s="23">
        <f t="shared" si="10"/>
        <v>2.9166666666666665</v>
      </c>
      <c r="N17" s="23">
        <f t="shared" si="10"/>
        <v>3.0833333333333335</v>
      </c>
      <c r="O17" s="23">
        <f t="shared" si="10"/>
        <v>5.75</v>
      </c>
      <c r="P17" s="23">
        <f t="shared" si="10"/>
        <v>1.5833333333333333</v>
      </c>
      <c r="Q17" s="23">
        <f t="shared" si="10"/>
        <v>14.583333333333334</v>
      </c>
      <c r="R17" s="3">
        <f>SUM(R4:R15)/12</f>
        <v>0.21502026596543863</v>
      </c>
      <c r="S17" s="3">
        <f>SUM(S4:S15)/12</f>
        <v>0.63853086325674047</v>
      </c>
      <c r="T17" s="5">
        <f>SUM(T16/12)</f>
        <v>37.083333333333336</v>
      </c>
      <c r="U17" s="3">
        <f>SUM(U4:U15)/12</f>
        <v>0.28354218879237775</v>
      </c>
    </row>
    <row r="18" spans="1:21" x14ac:dyDescent="0.25">
      <c r="A18" s="1"/>
      <c r="B18" s="2"/>
      <c r="C18" s="2"/>
      <c r="D18" s="2"/>
      <c r="E18" s="2"/>
      <c r="F18" s="3"/>
      <c r="G18" s="2"/>
      <c r="H18" s="3"/>
      <c r="I18" s="2"/>
      <c r="J18" s="4"/>
      <c r="K18" s="5"/>
      <c r="L18" s="6"/>
      <c r="M18" s="6"/>
      <c r="N18" s="6"/>
      <c r="O18" s="6"/>
      <c r="P18" s="6"/>
      <c r="Q18" s="6"/>
      <c r="R18" s="8"/>
      <c r="S18" s="8"/>
      <c r="T18" s="2"/>
      <c r="U18" s="8"/>
    </row>
    <row r="19" spans="1:21" x14ac:dyDescent="0.25">
      <c r="A19" s="1"/>
      <c r="B19" s="2"/>
      <c r="C19" s="2"/>
      <c r="D19" s="2"/>
      <c r="E19" s="2"/>
      <c r="F19" s="3"/>
      <c r="G19" s="2"/>
      <c r="H19" s="3"/>
      <c r="I19" s="2"/>
      <c r="J19" s="4"/>
      <c r="K19" s="5"/>
      <c r="L19" s="6"/>
      <c r="M19" s="6"/>
      <c r="N19" s="6"/>
      <c r="O19" s="6"/>
      <c r="P19" s="6"/>
      <c r="Q19" s="6"/>
      <c r="R19" s="8"/>
      <c r="S19" s="8"/>
      <c r="T19" s="2"/>
      <c r="U19" s="8"/>
    </row>
    <row r="20" spans="1:21" x14ac:dyDescent="0.25">
      <c r="A20" s="9" t="s">
        <v>0</v>
      </c>
      <c r="B20" s="10"/>
      <c r="C20" s="10"/>
      <c r="D20" s="10"/>
      <c r="E20" s="10"/>
      <c r="F20" s="11"/>
      <c r="G20" s="10"/>
      <c r="H20" s="11"/>
      <c r="I20" s="10"/>
      <c r="J20" s="12"/>
      <c r="K20" s="13"/>
      <c r="L20" s="13"/>
      <c r="M20" s="6"/>
      <c r="N20" s="5" t="s">
        <v>1</v>
      </c>
      <c r="O20" s="6"/>
      <c r="P20" s="6"/>
      <c r="Q20" s="6"/>
      <c r="R20" s="8"/>
      <c r="S20" s="8"/>
      <c r="T20" s="2"/>
      <c r="U20" s="8"/>
    </row>
    <row r="21" spans="1:21" x14ac:dyDescent="0.25">
      <c r="A21" s="14" t="s">
        <v>2</v>
      </c>
      <c r="B21" s="18" t="s">
        <v>3</v>
      </c>
      <c r="C21" s="18" t="s">
        <v>4</v>
      </c>
      <c r="D21" s="18" t="s">
        <v>5</v>
      </c>
      <c r="E21" s="18" t="s">
        <v>6</v>
      </c>
      <c r="F21" s="18" t="s">
        <v>7</v>
      </c>
      <c r="G21" s="18" t="s">
        <v>8</v>
      </c>
      <c r="H21" s="18" t="s">
        <v>9</v>
      </c>
      <c r="I21" s="18" t="s">
        <v>10</v>
      </c>
      <c r="J21" s="17"/>
      <c r="K21" s="18" t="s">
        <v>3</v>
      </c>
      <c r="L21" s="18" t="s">
        <v>4</v>
      </c>
      <c r="M21" s="18" t="s">
        <v>5</v>
      </c>
      <c r="N21" s="18" t="s">
        <v>6</v>
      </c>
      <c r="O21" s="18" t="s">
        <v>7</v>
      </c>
      <c r="P21" s="18" t="s">
        <v>8</v>
      </c>
      <c r="Q21" s="18" t="s">
        <v>9</v>
      </c>
      <c r="R21" s="16" t="s">
        <v>3</v>
      </c>
      <c r="S21" s="16" t="s">
        <v>12</v>
      </c>
      <c r="T21" s="16" t="s">
        <v>10</v>
      </c>
      <c r="U21" s="16" t="s">
        <v>16</v>
      </c>
    </row>
    <row r="22" spans="1:21" x14ac:dyDescent="0.25">
      <c r="A22" s="28">
        <v>39818</v>
      </c>
      <c r="B22" s="6">
        <v>14</v>
      </c>
      <c r="C22" s="6">
        <v>2</v>
      </c>
      <c r="D22" s="6">
        <v>5</v>
      </c>
      <c r="E22" s="6">
        <v>6</v>
      </c>
      <c r="F22" s="6">
        <v>8</v>
      </c>
      <c r="G22" s="6">
        <v>5</v>
      </c>
      <c r="H22" s="6">
        <f t="shared" ref="H22:H33" si="11">SUM(C22:G22)</f>
        <v>26</v>
      </c>
      <c r="I22" s="5">
        <f t="shared" ref="I22:I32" si="12">SUM(B22+H22)</f>
        <v>40</v>
      </c>
      <c r="J22" s="29"/>
      <c r="K22" s="6">
        <v>4</v>
      </c>
      <c r="L22" s="21">
        <v>1</v>
      </c>
      <c r="M22" s="6">
        <v>3</v>
      </c>
      <c r="N22" s="6">
        <v>1</v>
      </c>
      <c r="O22" s="6">
        <v>2</v>
      </c>
      <c r="P22" s="6">
        <v>4</v>
      </c>
      <c r="Q22" s="6">
        <f t="shared" ref="Q22:Q31" si="13">SUM(L22:P22)</f>
        <v>11</v>
      </c>
      <c r="R22" s="8">
        <f t="shared" ref="R22:R30" si="14">SUM(K22/B22)</f>
        <v>0.2857142857142857</v>
      </c>
      <c r="S22" s="8">
        <f t="shared" ref="S22:S30" si="15">(Q22/H22)</f>
        <v>0.42307692307692307</v>
      </c>
      <c r="T22" s="2">
        <f t="shared" ref="T22:T30" si="16">SUM(K22+Q22)</f>
        <v>15</v>
      </c>
      <c r="U22" s="8">
        <f t="shared" ref="U22:U34" si="17">T22/I22</f>
        <v>0.375</v>
      </c>
    </row>
    <row r="23" spans="1:21" x14ac:dyDescent="0.25">
      <c r="A23" s="28">
        <v>39849</v>
      </c>
      <c r="B23" s="6">
        <v>250</v>
      </c>
      <c r="C23" s="6">
        <v>2</v>
      </c>
      <c r="D23" s="6">
        <v>8</v>
      </c>
      <c r="E23" s="6">
        <v>4</v>
      </c>
      <c r="F23" s="6">
        <v>11</v>
      </c>
      <c r="G23" s="6">
        <v>2</v>
      </c>
      <c r="H23" s="6">
        <f t="shared" si="11"/>
        <v>27</v>
      </c>
      <c r="I23" s="5">
        <f t="shared" si="12"/>
        <v>277</v>
      </c>
      <c r="J23" s="29"/>
      <c r="K23" s="6">
        <v>24</v>
      </c>
      <c r="L23" s="21">
        <v>2</v>
      </c>
      <c r="M23" s="6">
        <v>3</v>
      </c>
      <c r="N23" s="6">
        <v>3</v>
      </c>
      <c r="O23" s="6">
        <v>4</v>
      </c>
      <c r="P23" s="6">
        <v>2</v>
      </c>
      <c r="Q23" s="6">
        <f t="shared" si="13"/>
        <v>14</v>
      </c>
      <c r="R23" s="8">
        <f t="shared" si="14"/>
        <v>9.6000000000000002E-2</v>
      </c>
      <c r="S23" s="8">
        <f t="shared" si="15"/>
        <v>0.51851851851851849</v>
      </c>
      <c r="T23" s="2">
        <f t="shared" si="16"/>
        <v>38</v>
      </c>
      <c r="U23" s="8">
        <f t="shared" si="17"/>
        <v>0.13718411552346571</v>
      </c>
    </row>
    <row r="24" spans="1:21" x14ac:dyDescent="0.25">
      <c r="A24" s="28">
        <v>39877</v>
      </c>
      <c r="B24" s="6">
        <v>206</v>
      </c>
      <c r="C24" s="6">
        <v>0</v>
      </c>
      <c r="D24" s="6">
        <v>9</v>
      </c>
      <c r="E24" s="6">
        <v>6</v>
      </c>
      <c r="F24" s="6">
        <v>9</v>
      </c>
      <c r="G24" s="6">
        <v>5</v>
      </c>
      <c r="H24" s="6">
        <f t="shared" si="11"/>
        <v>29</v>
      </c>
      <c r="I24" s="5">
        <f t="shared" si="12"/>
        <v>235</v>
      </c>
      <c r="J24" s="29"/>
      <c r="K24" s="6">
        <v>25</v>
      </c>
      <c r="L24" s="21">
        <v>0</v>
      </c>
      <c r="M24" s="6">
        <v>8</v>
      </c>
      <c r="N24" s="6">
        <v>2</v>
      </c>
      <c r="O24" s="6">
        <v>2</v>
      </c>
      <c r="P24" s="6">
        <v>1</v>
      </c>
      <c r="Q24" s="6">
        <f t="shared" si="13"/>
        <v>13</v>
      </c>
      <c r="R24" s="8">
        <f t="shared" si="14"/>
        <v>0.12135922330097088</v>
      </c>
      <c r="S24" s="8">
        <f t="shared" si="15"/>
        <v>0.44827586206896552</v>
      </c>
      <c r="T24" s="2">
        <f t="shared" si="16"/>
        <v>38</v>
      </c>
      <c r="U24" s="8">
        <f t="shared" si="17"/>
        <v>0.16170212765957448</v>
      </c>
    </row>
    <row r="25" spans="1:21" x14ac:dyDescent="0.25">
      <c r="A25" s="28">
        <v>39908</v>
      </c>
      <c r="B25" s="6">
        <v>105</v>
      </c>
      <c r="C25" s="6">
        <v>0</v>
      </c>
      <c r="D25" s="6">
        <v>7</v>
      </c>
      <c r="E25" s="6">
        <v>11</v>
      </c>
      <c r="F25" s="6">
        <v>8</v>
      </c>
      <c r="G25" s="6">
        <v>4</v>
      </c>
      <c r="H25" s="6">
        <f t="shared" si="11"/>
        <v>30</v>
      </c>
      <c r="I25" s="5">
        <f t="shared" si="12"/>
        <v>135</v>
      </c>
      <c r="J25" s="29"/>
      <c r="K25" s="6">
        <v>22</v>
      </c>
      <c r="L25" s="21">
        <v>0</v>
      </c>
      <c r="M25" s="6">
        <v>6</v>
      </c>
      <c r="N25" s="6">
        <v>5</v>
      </c>
      <c r="O25" s="6">
        <v>5</v>
      </c>
      <c r="P25" s="6">
        <v>4</v>
      </c>
      <c r="Q25" s="6">
        <f t="shared" si="13"/>
        <v>20</v>
      </c>
      <c r="R25" s="8">
        <f t="shared" si="14"/>
        <v>0.20952380952380953</v>
      </c>
      <c r="S25" s="8">
        <f t="shared" si="15"/>
        <v>0.66666666666666663</v>
      </c>
      <c r="T25" s="2">
        <f t="shared" si="16"/>
        <v>42</v>
      </c>
      <c r="U25" s="8">
        <f t="shared" si="17"/>
        <v>0.31111111111111112</v>
      </c>
    </row>
    <row r="26" spans="1:21" x14ac:dyDescent="0.25">
      <c r="A26" s="28">
        <v>39938</v>
      </c>
      <c r="B26" s="6">
        <v>110</v>
      </c>
      <c r="C26" s="6">
        <v>2</v>
      </c>
      <c r="D26" s="6">
        <v>6</v>
      </c>
      <c r="E26" s="6">
        <v>4</v>
      </c>
      <c r="F26" s="6">
        <v>3</v>
      </c>
      <c r="G26" s="6">
        <v>1</v>
      </c>
      <c r="H26" s="6">
        <f t="shared" si="11"/>
        <v>16</v>
      </c>
      <c r="I26" s="5">
        <f t="shared" si="12"/>
        <v>126</v>
      </c>
      <c r="J26" s="29"/>
      <c r="K26" s="6">
        <v>15</v>
      </c>
      <c r="L26" s="21">
        <v>1</v>
      </c>
      <c r="M26" s="6">
        <v>4</v>
      </c>
      <c r="N26" s="6">
        <v>1</v>
      </c>
      <c r="O26" s="6">
        <v>0</v>
      </c>
      <c r="P26" s="6">
        <v>0</v>
      </c>
      <c r="Q26" s="6">
        <f t="shared" si="13"/>
        <v>6</v>
      </c>
      <c r="R26" s="8">
        <f t="shared" si="14"/>
        <v>0.13636363636363635</v>
      </c>
      <c r="S26" s="8">
        <f t="shared" si="15"/>
        <v>0.375</v>
      </c>
      <c r="T26" s="2">
        <f t="shared" si="16"/>
        <v>21</v>
      </c>
      <c r="U26" s="8">
        <f t="shared" si="17"/>
        <v>0.16666666666666666</v>
      </c>
    </row>
    <row r="27" spans="1:21" x14ac:dyDescent="0.25">
      <c r="A27" s="28">
        <v>39969</v>
      </c>
      <c r="B27" s="6">
        <v>114</v>
      </c>
      <c r="C27" s="6">
        <v>2</v>
      </c>
      <c r="D27" s="6">
        <v>6</v>
      </c>
      <c r="E27" s="6">
        <v>5</v>
      </c>
      <c r="F27" s="6">
        <v>10</v>
      </c>
      <c r="G27" s="6">
        <v>5</v>
      </c>
      <c r="H27" s="6">
        <f t="shared" si="11"/>
        <v>28</v>
      </c>
      <c r="I27" s="5">
        <f t="shared" si="12"/>
        <v>142</v>
      </c>
      <c r="J27" s="29"/>
      <c r="K27" s="6">
        <v>12</v>
      </c>
      <c r="L27" s="21">
        <v>2</v>
      </c>
      <c r="M27" s="6">
        <v>5</v>
      </c>
      <c r="N27" s="6">
        <v>3</v>
      </c>
      <c r="O27" s="6">
        <v>2</v>
      </c>
      <c r="P27" s="6">
        <v>5</v>
      </c>
      <c r="Q27" s="6">
        <f t="shared" si="13"/>
        <v>17</v>
      </c>
      <c r="R27" s="8">
        <f t="shared" si="14"/>
        <v>0.10526315789473684</v>
      </c>
      <c r="S27" s="8">
        <f t="shared" si="15"/>
        <v>0.6071428571428571</v>
      </c>
      <c r="T27" s="2">
        <f t="shared" si="16"/>
        <v>29</v>
      </c>
      <c r="U27" s="8">
        <f t="shared" si="17"/>
        <v>0.20422535211267606</v>
      </c>
    </row>
    <row r="28" spans="1:21" x14ac:dyDescent="0.25">
      <c r="A28" s="28">
        <v>39999</v>
      </c>
      <c r="B28" s="6">
        <v>178</v>
      </c>
      <c r="C28" s="6">
        <v>3</v>
      </c>
      <c r="D28" s="6">
        <v>8</v>
      </c>
      <c r="E28" s="6">
        <v>6</v>
      </c>
      <c r="F28" s="6">
        <v>5</v>
      </c>
      <c r="G28" s="6">
        <v>5</v>
      </c>
      <c r="H28" s="6">
        <f t="shared" si="11"/>
        <v>27</v>
      </c>
      <c r="I28" s="5">
        <f t="shared" si="12"/>
        <v>205</v>
      </c>
      <c r="J28" s="29"/>
      <c r="K28" s="6">
        <v>17</v>
      </c>
      <c r="L28" s="21">
        <v>3</v>
      </c>
      <c r="M28" s="6">
        <v>6</v>
      </c>
      <c r="N28" s="6">
        <v>4</v>
      </c>
      <c r="O28" s="6">
        <v>5</v>
      </c>
      <c r="P28" s="6">
        <v>4</v>
      </c>
      <c r="Q28" s="6">
        <f t="shared" si="13"/>
        <v>22</v>
      </c>
      <c r="R28" s="8">
        <f t="shared" si="14"/>
        <v>9.5505617977528087E-2</v>
      </c>
      <c r="S28" s="8">
        <f t="shared" si="15"/>
        <v>0.81481481481481477</v>
      </c>
      <c r="T28" s="2">
        <f t="shared" si="16"/>
        <v>39</v>
      </c>
      <c r="U28" s="8">
        <f t="shared" si="17"/>
        <v>0.19024390243902439</v>
      </c>
    </row>
    <row r="29" spans="1:21" x14ac:dyDescent="0.25">
      <c r="A29" s="28">
        <v>40030</v>
      </c>
      <c r="B29" s="6">
        <v>25</v>
      </c>
      <c r="C29" s="6">
        <v>2</v>
      </c>
      <c r="D29" s="6">
        <v>3</v>
      </c>
      <c r="E29" s="6">
        <v>11</v>
      </c>
      <c r="F29" s="6">
        <v>13</v>
      </c>
      <c r="G29" s="6">
        <v>3</v>
      </c>
      <c r="H29" s="6">
        <f t="shared" si="11"/>
        <v>32</v>
      </c>
      <c r="I29" s="5">
        <f t="shared" si="12"/>
        <v>57</v>
      </c>
      <c r="J29" s="29"/>
      <c r="K29" s="6">
        <v>18</v>
      </c>
      <c r="L29" s="21">
        <v>0</v>
      </c>
      <c r="M29" s="6">
        <v>0</v>
      </c>
      <c r="N29" s="6">
        <v>7</v>
      </c>
      <c r="O29" s="6">
        <v>8</v>
      </c>
      <c r="P29" s="6">
        <v>1</v>
      </c>
      <c r="Q29" s="6">
        <f t="shared" si="13"/>
        <v>16</v>
      </c>
      <c r="R29" s="8">
        <f t="shared" si="14"/>
        <v>0.72</v>
      </c>
      <c r="S29" s="8">
        <f t="shared" si="15"/>
        <v>0.5</v>
      </c>
      <c r="T29" s="2">
        <f t="shared" si="16"/>
        <v>34</v>
      </c>
      <c r="U29" s="8">
        <f t="shared" si="17"/>
        <v>0.59649122807017541</v>
      </c>
    </row>
    <row r="30" spans="1:21" x14ac:dyDescent="0.25">
      <c r="A30" s="28">
        <v>40061</v>
      </c>
      <c r="B30" s="6">
        <v>111</v>
      </c>
      <c r="C30" s="6">
        <v>0</v>
      </c>
      <c r="D30" s="6">
        <v>4</v>
      </c>
      <c r="E30" s="6">
        <v>6</v>
      </c>
      <c r="F30" s="6">
        <v>5</v>
      </c>
      <c r="G30" s="6">
        <v>1</v>
      </c>
      <c r="H30" s="6">
        <f t="shared" si="11"/>
        <v>16</v>
      </c>
      <c r="I30" s="5">
        <f t="shared" si="12"/>
        <v>127</v>
      </c>
      <c r="J30" s="29"/>
      <c r="K30" s="6">
        <v>14</v>
      </c>
      <c r="L30" s="21">
        <v>0</v>
      </c>
      <c r="M30" s="6">
        <v>3</v>
      </c>
      <c r="N30" s="6">
        <v>6</v>
      </c>
      <c r="O30" s="6">
        <v>5</v>
      </c>
      <c r="P30" s="6">
        <v>0</v>
      </c>
      <c r="Q30" s="6">
        <f t="shared" si="13"/>
        <v>14</v>
      </c>
      <c r="R30" s="8">
        <f t="shared" si="14"/>
        <v>0.12612612612612611</v>
      </c>
      <c r="S30" s="8">
        <f t="shared" si="15"/>
        <v>0.875</v>
      </c>
      <c r="T30" s="2">
        <f t="shared" si="16"/>
        <v>28</v>
      </c>
      <c r="U30" s="8">
        <f t="shared" si="17"/>
        <v>0.22047244094488189</v>
      </c>
    </row>
    <row r="31" spans="1:21" x14ac:dyDescent="0.25">
      <c r="A31" s="28">
        <v>40091</v>
      </c>
      <c r="B31" s="6">
        <v>132</v>
      </c>
      <c r="C31" s="6">
        <v>2</v>
      </c>
      <c r="D31" s="6">
        <v>4</v>
      </c>
      <c r="E31" s="6">
        <v>7</v>
      </c>
      <c r="F31" s="6">
        <v>9</v>
      </c>
      <c r="G31" s="6">
        <v>2</v>
      </c>
      <c r="H31" s="6">
        <f t="shared" si="11"/>
        <v>24</v>
      </c>
      <c r="I31" s="5">
        <f t="shared" si="12"/>
        <v>156</v>
      </c>
      <c r="J31" s="29"/>
      <c r="K31" s="6">
        <v>16</v>
      </c>
      <c r="L31" s="21">
        <v>2</v>
      </c>
      <c r="M31" s="6">
        <v>4</v>
      </c>
      <c r="N31" s="6">
        <v>3</v>
      </c>
      <c r="O31" s="6">
        <v>5</v>
      </c>
      <c r="P31" s="6">
        <v>0</v>
      </c>
      <c r="Q31" s="6">
        <f t="shared" si="13"/>
        <v>14</v>
      </c>
      <c r="R31" s="8">
        <f>SUM(K31/B31)</f>
        <v>0.12121212121212122</v>
      </c>
      <c r="S31" s="8">
        <f>(Q31/H31)</f>
        <v>0.58333333333333337</v>
      </c>
      <c r="T31" s="2">
        <f>SUM(K31+Q31)</f>
        <v>30</v>
      </c>
      <c r="U31" s="8">
        <f t="shared" si="17"/>
        <v>0.19230769230769232</v>
      </c>
    </row>
    <row r="32" spans="1:21" x14ac:dyDescent="0.25">
      <c r="A32" s="28">
        <v>40122</v>
      </c>
      <c r="B32" s="6">
        <v>22</v>
      </c>
      <c r="C32" s="6">
        <v>2</v>
      </c>
      <c r="D32" s="6">
        <v>6</v>
      </c>
      <c r="E32" s="6">
        <v>5</v>
      </c>
      <c r="F32" s="6">
        <v>16</v>
      </c>
      <c r="G32" s="6">
        <v>5</v>
      </c>
      <c r="H32" s="6">
        <f t="shared" si="11"/>
        <v>34</v>
      </c>
      <c r="I32" s="5">
        <f t="shared" si="12"/>
        <v>56</v>
      </c>
      <c r="J32" s="29"/>
      <c r="K32" s="31">
        <v>6</v>
      </c>
      <c r="L32" s="5">
        <v>2</v>
      </c>
      <c r="M32" s="31">
        <v>6</v>
      </c>
      <c r="N32" s="31">
        <v>5</v>
      </c>
      <c r="O32" s="31">
        <v>16</v>
      </c>
      <c r="P32" s="31">
        <v>5</v>
      </c>
      <c r="Q32" s="31">
        <f>SUM(L32:P32)</f>
        <v>34</v>
      </c>
      <c r="R32" s="32">
        <f>SUM(K32/B32)</f>
        <v>0.27272727272727271</v>
      </c>
      <c r="S32" s="32">
        <f>(Q32/H32)</f>
        <v>1</v>
      </c>
      <c r="T32" s="2">
        <f>SUM(K32+Q32)</f>
        <v>40</v>
      </c>
      <c r="U32" s="32">
        <f t="shared" si="17"/>
        <v>0.7142857142857143</v>
      </c>
    </row>
    <row r="33" spans="1:21" x14ac:dyDescent="0.25">
      <c r="A33" s="28">
        <v>40152</v>
      </c>
      <c r="B33" s="6">
        <v>111</v>
      </c>
      <c r="C33" s="6">
        <v>0</v>
      </c>
      <c r="D33" s="6">
        <v>5</v>
      </c>
      <c r="E33" s="6">
        <v>5</v>
      </c>
      <c r="F33" s="6">
        <v>11</v>
      </c>
      <c r="G33" s="6">
        <v>2</v>
      </c>
      <c r="H33" s="6">
        <f t="shared" si="11"/>
        <v>23</v>
      </c>
      <c r="I33" s="5">
        <f>SUM(B33+H33)</f>
        <v>134</v>
      </c>
      <c r="J33" s="29"/>
      <c r="K33" s="31">
        <v>10</v>
      </c>
      <c r="L33" s="5">
        <v>0</v>
      </c>
      <c r="M33" s="31">
        <v>3</v>
      </c>
      <c r="N33" s="31">
        <v>3</v>
      </c>
      <c r="O33" s="31">
        <v>6</v>
      </c>
      <c r="P33" s="31">
        <v>2</v>
      </c>
      <c r="Q33" s="31">
        <f>SUM(L33:P33)</f>
        <v>14</v>
      </c>
      <c r="R33" s="32">
        <f>SUM(K33/B33)</f>
        <v>9.0090090090090086E-2</v>
      </c>
      <c r="S33" s="32">
        <f>(Q33/H33)</f>
        <v>0.60869565217391308</v>
      </c>
      <c r="T33" s="2">
        <f>SUM(K33+Q33)</f>
        <v>24</v>
      </c>
      <c r="U33" s="32">
        <f t="shared" si="17"/>
        <v>0.17910447761194029</v>
      </c>
    </row>
    <row r="34" spans="1:21" x14ac:dyDescent="0.25">
      <c r="A34" s="1" t="s">
        <v>17</v>
      </c>
      <c r="B34" s="6">
        <f t="shared" ref="B34:I34" si="18">SUM(B22:B33)</f>
        <v>1378</v>
      </c>
      <c r="C34" s="6">
        <f t="shared" si="18"/>
        <v>17</v>
      </c>
      <c r="D34" s="6">
        <f t="shared" si="18"/>
        <v>71</v>
      </c>
      <c r="E34" s="6">
        <f t="shared" si="18"/>
        <v>76</v>
      </c>
      <c r="F34" s="6">
        <f t="shared" si="18"/>
        <v>108</v>
      </c>
      <c r="G34" s="6">
        <f t="shared" si="18"/>
        <v>40</v>
      </c>
      <c r="H34" s="6">
        <f t="shared" si="18"/>
        <v>312</v>
      </c>
      <c r="I34" s="5">
        <f t="shared" si="18"/>
        <v>1690</v>
      </c>
      <c r="J34" s="29"/>
      <c r="K34" s="31">
        <f t="shared" ref="K34:Q34" si="19">SUM(K22:K33)</f>
        <v>183</v>
      </c>
      <c r="L34" s="31">
        <f t="shared" si="19"/>
        <v>13</v>
      </c>
      <c r="M34" s="31">
        <f t="shared" si="19"/>
        <v>51</v>
      </c>
      <c r="N34" s="31">
        <f t="shared" si="19"/>
        <v>43</v>
      </c>
      <c r="O34" s="31">
        <f t="shared" si="19"/>
        <v>60</v>
      </c>
      <c r="P34" s="31">
        <f t="shared" si="19"/>
        <v>28</v>
      </c>
      <c r="Q34" s="31">
        <f t="shared" si="19"/>
        <v>195</v>
      </c>
      <c r="R34" s="32">
        <f>SUM(K34/B34)</f>
        <v>0.1328011611030479</v>
      </c>
      <c r="S34" s="32">
        <f>SUM(R22:R33)/12</f>
        <v>0.19832377841088147</v>
      </c>
      <c r="T34" s="33">
        <f>SUM(T22:T33)</f>
        <v>378</v>
      </c>
      <c r="U34" s="32">
        <f t="shared" si="17"/>
        <v>0.22366863905325443</v>
      </c>
    </row>
    <row r="35" spans="1:21" x14ac:dyDescent="0.25">
      <c r="A35" s="1" t="s">
        <v>18</v>
      </c>
      <c r="B35" s="6">
        <f t="shared" ref="B35:I35" si="20">SUM(B34/12)</f>
        <v>114.83333333333333</v>
      </c>
      <c r="C35" s="6">
        <f t="shared" si="20"/>
        <v>1.4166666666666667</v>
      </c>
      <c r="D35" s="6">
        <f t="shared" si="20"/>
        <v>5.916666666666667</v>
      </c>
      <c r="E35" s="6">
        <f t="shared" si="20"/>
        <v>6.333333333333333</v>
      </c>
      <c r="F35" s="6">
        <f t="shared" si="20"/>
        <v>9</v>
      </c>
      <c r="G35" s="6">
        <f t="shared" si="20"/>
        <v>3.3333333333333335</v>
      </c>
      <c r="H35" s="6">
        <f t="shared" si="20"/>
        <v>26</v>
      </c>
      <c r="I35" s="5">
        <f t="shared" si="20"/>
        <v>140.83333333333334</v>
      </c>
      <c r="J35" s="29"/>
      <c r="K35" s="31">
        <f t="shared" ref="K35:Q35" si="21">SUM(K34/12)</f>
        <v>15.25</v>
      </c>
      <c r="L35" s="31">
        <f t="shared" si="21"/>
        <v>1.0833333333333333</v>
      </c>
      <c r="M35" s="31">
        <f t="shared" si="21"/>
        <v>4.25</v>
      </c>
      <c r="N35" s="31">
        <f t="shared" si="21"/>
        <v>3.5833333333333335</v>
      </c>
      <c r="O35" s="31">
        <f t="shared" si="21"/>
        <v>5</v>
      </c>
      <c r="P35" s="31">
        <f t="shared" si="21"/>
        <v>2.3333333333333335</v>
      </c>
      <c r="Q35" s="31">
        <f t="shared" si="21"/>
        <v>16.25</v>
      </c>
      <c r="R35" s="32">
        <f>SUM(R22:R33)/12</f>
        <v>0.19832377841088147</v>
      </c>
      <c r="S35" s="32">
        <f>SUM(R23:R34)/12</f>
        <v>0.18558101802661167</v>
      </c>
      <c r="T35" s="5">
        <f>SUM(T34/12)</f>
        <v>31.5</v>
      </c>
      <c r="U35" s="32">
        <f>SUM(U22:U33)/12</f>
        <v>0.28739956906107694</v>
      </c>
    </row>
    <row r="36" spans="1:21" x14ac:dyDescent="0.25">
      <c r="J36" s="30"/>
      <c r="K36" s="6"/>
      <c r="L36" s="6"/>
      <c r="M36" s="6"/>
      <c r="N36" s="6"/>
      <c r="O36" s="6"/>
      <c r="P36" s="6"/>
      <c r="Q36" s="6"/>
      <c r="R36" s="8"/>
      <c r="S36" s="8"/>
      <c r="T36" s="2"/>
      <c r="U3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7" workbookViewId="0">
      <selection activeCell="S33" sqref="S33"/>
    </sheetView>
  </sheetViews>
  <sheetFormatPr defaultRowHeight="15" x14ac:dyDescent="0.25"/>
  <cols>
    <col min="1" max="1" width="7.85546875" customWidth="1"/>
    <col min="2" max="2" width="6.28515625" customWidth="1"/>
    <col min="3" max="4" width="5.7109375" customWidth="1"/>
    <col min="5" max="6" width="5.85546875" customWidth="1"/>
    <col min="7" max="7" width="8.140625" customWidth="1"/>
    <col min="8" max="8" width="6.42578125" customWidth="1"/>
    <col min="9" max="9" width="8.140625" customWidth="1"/>
    <col min="10" max="10" width="2.28515625" customWidth="1"/>
    <col min="11" max="11" width="5.28515625" customWidth="1"/>
    <col min="12" max="12" width="6" customWidth="1"/>
    <col min="13" max="13" width="6.140625" customWidth="1"/>
    <col min="14" max="14" width="6.42578125" customWidth="1"/>
    <col min="15" max="15" width="6.140625" customWidth="1"/>
    <col min="16" max="16" width="7.7109375" customWidth="1"/>
    <col min="17" max="17" width="6" customWidth="1"/>
    <col min="18" max="18" width="6.140625" customWidth="1"/>
    <col min="19" max="20" width="7.85546875" customWidth="1"/>
    <col min="21" max="21" width="8.42578125" customWidth="1"/>
  </cols>
  <sheetData>
    <row r="1" spans="1:21" x14ac:dyDescent="0.25">
      <c r="A1" s="34" t="s">
        <v>0</v>
      </c>
      <c r="B1" s="35"/>
      <c r="C1" s="35"/>
      <c r="D1" s="35"/>
      <c r="E1" s="35"/>
      <c r="F1" s="36"/>
      <c r="G1" s="35"/>
      <c r="H1" s="36"/>
      <c r="I1" s="35"/>
      <c r="J1" s="37"/>
      <c r="K1" s="5"/>
      <c r="L1" s="5"/>
      <c r="M1" s="31"/>
      <c r="N1" s="5" t="s">
        <v>1</v>
      </c>
      <c r="O1" s="31"/>
      <c r="P1" s="31"/>
      <c r="Q1" s="31"/>
      <c r="R1" s="32"/>
      <c r="S1" s="32"/>
      <c r="T1" s="2"/>
      <c r="U1" s="32"/>
    </row>
    <row r="2" spans="1:21" x14ac:dyDescent="0.25">
      <c r="A2" s="14" t="s">
        <v>2</v>
      </c>
      <c r="B2" s="15" t="s">
        <v>3</v>
      </c>
      <c r="C2" s="15" t="s">
        <v>4</v>
      </c>
      <c r="D2" s="38" t="s">
        <v>5</v>
      </c>
      <c r="E2" s="15" t="s">
        <v>6</v>
      </c>
      <c r="F2" s="15" t="s">
        <v>7</v>
      </c>
      <c r="G2" s="15" t="s">
        <v>8</v>
      </c>
      <c r="H2" s="18" t="s">
        <v>9</v>
      </c>
      <c r="I2" s="15" t="s">
        <v>10</v>
      </c>
      <c r="J2" s="39"/>
      <c r="K2" s="18" t="s">
        <v>3</v>
      </c>
      <c r="L2" s="18" t="s">
        <v>4</v>
      </c>
      <c r="M2" s="18" t="s">
        <v>5</v>
      </c>
      <c r="N2" s="18" t="s">
        <v>6</v>
      </c>
      <c r="O2" s="18" t="s">
        <v>7</v>
      </c>
      <c r="P2" s="18" t="s">
        <v>8</v>
      </c>
      <c r="Q2" s="18" t="s">
        <v>9</v>
      </c>
      <c r="R2" s="16" t="s">
        <v>3</v>
      </c>
      <c r="S2" s="16" t="s">
        <v>12</v>
      </c>
      <c r="T2" s="16" t="s">
        <v>10</v>
      </c>
      <c r="U2" s="16" t="s">
        <v>16</v>
      </c>
    </row>
    <row r="3" spans="1:21" x14ac:dyDescent="0.25">
      <c r="A3" s="28">
        <v>40183</v>
      </c>
      <c r="B3" s="40">
        <v>107</v>
      </c>
      <c r="C3" s="40">
        <v>1</v>
      </c>
      <c r="D3" s="31">
        <v>4</v>
      </c>
      <c r="E3" s="40">
        <v>4</v>
      </c>
      <c r="F3" s="40">
        <v>7</v>
      </c>
      <c r="G3" s="40">
        <v>4</v>
      </c>
      <c r="H3" s="31">
        <f t="shared" ref="H3:H14" si="0">SUM(C3:G3)</f>
        <v>20</v>
      </c>
      <c r="I3" s="2">
        <f t="shared" ref="I3:I14" si="1">SUM(B3+H3)</f>
        <v>127</v>
      </c>
      <c r="J3" s="41"/>
      <c r="K3" s="31">
        <v>10</v>
      </c>
      <c r="L3" s="23">
        <v>1</v>
      </c>
      <c r="M3" s="31">
        <v>2</v>
      </c>
      <c r="N3" s="31">
        <v>2</v>
      </c>
      <c r="O3" s="31">
        <v>4</v>
      </c>
      <c r="P3" s="31">
        <v>1</v>
      </c>
      <c r="Q3" s="31">
        <f t="shared" ref="Q3:Q14" si="2">SUM(L3:P3)</f>
        <v>10</v>
      </c>
      <c r="R3" s="32">
        <f t="shared" ref="R3:R14" si="3">SUM(K3/B3)</f>
        <v>9.3457943925233641E-2</v>
      </c>
      <c r="S3" s="32">
        <f t="shared" ref="S3:S14" si="4">(Q3/H3)</f>
        <v>0.5</v>
      </c>
      <c r="T3" s="2">
        <f t="shared" ref="T3:T14" si="5">SUM(K3+Q3)</f>
        <v>20</v>
      </c>
      <c r="U3" s="32">
        <f t="shared" ref="U3:U14" si="6">T3/I3</f>
        <v>0.15748031496062992</v>
      </c>
    </row>
    <row r="4" spans="1:21" x14ac:dyDescent="0.25">
      <c r="A4" s="28">
        <v>40214</v>
      </c>
      <c r="B4" s="40">
        <v>16</v>
      </c>
      <c r="C4" s="40">
        <v>0</v>
      </c>
      <c r="D4" s="31">
        <v>8</v>
      </c>
      <c r="E4" s="40">
        <v>8</v>
      </c>
      <c r="F4" s="40">
        <v>9</v>
      </c>
      <c r="G4" s="40">
        <v>6</v>
      </c>
      <c r="H4" s="31">
        <f t="shared" si="0"/>
        <v>31</v>
      </c>
      <c r="I4" s="2">
        <f t="shared" si="1"/>
        <v>47</v>
      </c>
      <c r="J4" s="41"/>
      <c r="K4" s="31">
        <v>3</v>
      </c>
      <c r="L4" s="23">
        <v>0</v>
      </c>
      <c r="M4" s="31">
        <v>5</v>
      </c>
      <c r="N4" s="31">
        <v>4</v>
      </c>
      <c r="O4" s="31">
        <v>4</v>
      </c>
      <c r="P4" s="31">
        <v>2</v>
      </c>
      <c r="Q4" s="31">
        <f t="shared" si="2"/>
        <v>15</v>
      </c>
      <c r="R4" s="32">
        <f t="shared" si="3"/>
        <v>0.1875</v>
      </c>
      <c r="S4" s="32">
        <f t="shared" si="4"/>
        <v>0.4838709677419355</v>
      </c>
      <c r="T4" s="2">
        <f t="shared" si="5"/>
        <v>18</v>
      </c>
      <c r="U4" s="32">
        <f t="shared" si="6"/>
        <v>0.38297872340425532</v>
      </c>
    </row>
    <row r="5" spans="1:21" x14ac:dyDescent="0.25">
      <c r="A5" s="28">
        <v>40242</v>
      </c>
      <c r="B5" s="40">
        <v>180</v>
      </c>
      <c r="C5" s="40">
        <v>4</v>
      </c>
      <c r="D5" s="31">
        <v>13</v>
      </c>
      <c r="E5" s="40">
        <v>5</v>
      </c>
      <c r="F5" s="40">
        <v>14</v>
      </c>
      <c r="G5" s="40">
        <v>1</v>
      </c>
      <c r="H5" s="31">
        <f t="shared" si="0"/>
        <v>37</v>
      </c>
      <c r="I5" s="2">
        <f t="shared" si="1"/>
        <v>217</v>
      </c>
      <c r="J5" s="41"/>
      <c r="K5" s="31">
        <v>14</v>
      </c>
      <c r="L5" s="23">
        <v>3</v>
      </c>
      <c r="M5" s="31">
        <v>8</v>
      </c>
      <c r="N5" s="31">
        <v>3</v>
      </c>
      <c r="O5" s="31">
        <v>6</v>
      </c>
      <c r="P5" s="31">
        <v>0</v>
      </c>
      <c r="Q5" s="31">
        <f t="shared" si="2"/>
        <v>20</v>
      </c>
      <c r="R5" s="32">
        <f t="shared" si="3"/>
        <v>7.7777777777777779E-2</v>
      </c>
      <c r="S5" s="32">
        <f t="shared" si="4"/>
        <v>0.54054054054054057</v>
      </c>
      <c r="T5" s="2">
        <f t="shared" si="5"/>
        <v>34</v>
      </c>
      <c r="U5" s="32">
        <f t="shared" si="6"/>
        <v>0.15668202764976957</v>
      </c>
    </row>
    <row r="6" spans="1:21" x14ac:dyDescent="0.25">
      <c r="A6" s="28">
        <v>40273</v>
      </c>
      <c r="B6" s="40">
        <v>15</v>
      </c>
      <c r="C6" s="40">
        <v>0</v>
      </c>
      <c r="D6" s="40">
        <v>4</v>
      </c>
      <c r="E6" s="40">
        <v>3</v>
      </c>
      <c r="F6" s="31">
        <v>9</v>
      </c>
      <c r="G6" s="40">
        <v>1</v>
      </c>
      <c r="H6" s="31">
        <f t="shared" si="0"/>
        <v>17</v>
      </c>
      <c r="I6" s="2">
        <f t="shared" si="1"/>
        <v>32</v>
      </c>
      <c r="J6" s="41"/>
      <c r="K6" s="31">
        <v>2</v>
      </c>
      <c r="L6" s="23">
        <v>0</v>
      </c>
      <c r="M6" s="31">
        <v>2</v>
      </c>
      <c r="N6" s="31">
        <v>1</v>
      </c>
      <c r="O6" s="31">
        <v>5</v>
      </c>
      <c r="P6" s="31">
        <v>1</v>
      </c>
      <c r="Q6" s="31">
        <f t="shared" si="2"/>
        <v>9</v>
      </c>
      <c r="R6" s="32">
        <f t="shared" si="3"/>
        <v>0.13333333333333333</v>
      </c>
      <c r="S6" s="32">
        <f t="shared" si="4"/>
        <v>0.52941176470588236</v>
      </c>
      <c r="T6" s="2">
        <f t="shared" si="5"/>
        <v>11</v>
      </c>
      <c r="U6" s="32">
        <f t="shared" si="6"/>
        <v>0.34375</v>
      </c>
    </row>
    <row r="7" spans="1:21" x14ac:dyDescent="0.25">
      <c r="A7" s="28">
        <v>40303</v>
      </c>
      <c r="B7" s="40">
        <v>15</v>
      </c>
      <c r="C7" s="40">
        <v>4</v>
      </c>
      <c r="D7" s="40">
        <v>6</v>
      </c>
      <c r="E7" s="40">
        <v>4</v>
      </c>
      <c r="F7" s="31">
        <v>8</v>
      </c>
      <c r="G7" s="40">
        <v>0</v>
      </c>
      <c r="H7" s="31">
        <f t="shared" si="0"/>
        <v>22</v>
      </c>
      <c r="I7" s="2">
        <f t="shared" si="1"/>
        <v>37</v>
      </c>
      <c r="J7" s="41"/>
      <c r="K7" s="31">
        <v>5</v>
      </c>
      <c r="L7" s="23">
        <v>2</v>
      </c>
      <c r="M7" s="31">
        <v>5</v>
      </c>
      <c r="N7" s="31">
        <v>2</v>
      </c>
      <c r="O7" s="31">
        <v>3</v>
      </c>
      <c r="P7" s="31">
        <v>0</v>
      </c>
      <c r="Q7" s="31">
        <f t="shared" si="2"/>
        <v>12</v>
      </c>
      <c r="R7" s="32">
        <f t="shared" si="3"/>
        <v>0.33333333333333331</v>
      </c>
      <c r="S7" s="32">
        <f t="shared" si="4"/>
        <v>0.54545454545454541</v>
      </c>
      <c r="T7" s="2">
        <f t="shared" si="5"/>
        <v>17</v>
      </c>
      <c r="U7" s="32">
        <f t="shared" si="6"/>
        <v>0.45945945945945948</v>
      </c>
    </row>
    <row r="8" spans="1:21" x14ac:dyDescent="0.25">
      <c r="A8" s="28">
        <v>40334</v>
      </c>
      <c r="B8" s="40">
        <v>119</v>
      </c>
      <c r="C8" s="40">
        <v>2</v>
      </c>
      <c r="D8" s="40">
        <v>5</v>
      </c>
      <c r="E8" s="40">
        <v>9</v>
      </c>
      <c r="F8" s="31">
        <v>11</v>
      </c>
      <c r="G8" s="40">
        <v>2</v>
      </c>
      <c r="H8" s="31">
        <f t="shared" si="0"/>
        <v>29</v>
      </c>
      <c r="I8" s="2">
        <f t="shared" si="1"/>
        <v>148</v>
      </c>
      <c r="J8" s="41"/>
      <c r="K8" s="31">
        <v>19</v>
      </c>
      <c r="L8" s="23">
        <v>1</v>
      </c>
      <c r="M8" s="31">
        <v>5</v>
      </c>
      <c r="N8" s="31">
        <v>6</v>
      </c>
      <c r="O8" s="31">
        <v>5</v>
      </c>
      <c r="P8" s="31">
        <v>2</v>
      </c>
      <c r="Q8" s="31">
        <f t="shared" si="2"/>
        <v>19</v>
      </c>
      <c r="R8" s="32">
        <f t="shared" si="3"/>
        <v>0.15966386554621848</v>
      </c>
      <c r="S8" s="32">
        <f t="shared" si="4"/>
        <v>0.65517241379310343</v>
      </c>
      <c r="T8" s="2">
        <f t="shared" si="5"/>
        <v>38</v>
      </c>
      <c r="U8" s="32">
        <f t="shared" si="6"/>
        <v>0.25675675675675674</v>
      </c>
    </row>
    <row r="9" spans="1:21" x14ac:dyDescent="0.25">
      <c r="A9" s="28">
        <v>40364</v>
      </c>
      <c r="B9" s="40">
        <v>17</v>
      </c>
      <c r="C9" s="40">
        <v>2</v>
      </c>
      <c r="D9" s="40">
        <v>6</v>
      </c>
      <c r="E9" s="40">
        <v>4</v>
      </c>
      <c r="F9" s="31">
        <v>12</v>
      </c>
      <c r="G9" s="40">
        <v>3</v>
      </c>
      <c r="H9" s="31">
        <f t="shared" si="0"/>
        <v>27</v>
      </c>
      <c r="I9" s="2">
        <f t="shared" si="1"/>
        <v>44</v>
      </c>
      <c r="J9" s="41"/>
      <c r="K9" s="31">
        <v>2</v>
      </c>
      <c r="L9" s="23">
        <v>1</v>
      </c>
      <c r="M9" s="31">
        <v>3</v>
      </c>
      <c r="N9" s="31">
        <v>2</v>
      </c>
      <c r="O9" s="31">
        <v>6</v>
      </c>
      <c r="P9" s="31">
        <v>1</v>
      </c>
      <c r="Q9" s="31">
        <f t="shared" si="2"/>
        <v>13</v>
      </c>
      <c r="R9" s="32">
        <f t="shared" si="3"/>
        <v>0.11764705882352941</v>
      </c>
      <c r="S9" s="32">
        <f t="shared" si="4"/>
        <v>0.48148148148148145</v>
      </c>
      <c r="T9" s="2">
        <f t="shared" si="5"/>
        <v>15</v>
      </c>
      <c r="U9" s="32">
        <f t="shared" si="6"/>
        <v>0.34090909090909088</v>
      </c>
    </row>
    <row r="10" spans="1:21" x14ac:dyDescent="0.25">
      <c r="A10" s="28">
        <v>40395</v>
      </c>
      <c r="B10" s="40">
        <v>145</v>
      </c>
      <c r="C10" s="40">
        <v>4</v>
      </c>
      <c r="D10" s="40">
        <v>6</v>
      </c>
      <c r="E10" s="40">
        <v>5</v>
      </c>
      <c r="F10" s="31">
        <v>6</v>
      </c>
      <c r="G10" s="40">
        <v>0</v>
      </c>
      <c r="H10" s="31">
        <f t="shared" si="0"/>
        <v>21</v>
      </c>
      <c r="I10" s="2">
        <f t="shared" si="1"/>
        <v>166</v>
      </c>
      <c r="J10" s="41"/>
      <c r="K10" s="31">
        <v>10</v>
      </c>
      <c r="L10" s="23">
        <v>2</v>
      </c>
      <c r="M10" s="31">
        <v>3</v>
      </c>
      <c r="N10" s="31">
        <v>4</v>
      </c>
      <c r="O10" s="31">
        <v>0</v>
      </c>
      <c r="P10" s="31">
        <v>0</v>
      </c>
      <c r="Q10" s="31">
        <f t="shared" si="2"/>
        <v>9</v>
      </c>
      <c r="R10" s="32">
        <f t="shared" si="3"/>
        <v>6.8965517241379309E-2</v>
      </c>
      <c r="S10" s="32">
        <f t="shared" si="4"/>
        <v>0.42857142857142855</v>
      </c>
      <c r="T10" s="2">
        <f t="shared" si="5"/>
        <v>19</v>
      </c>
      <c r="U10" s="32">
        <f t="shared" si="6"/>
        <v>0.1144578313253012</v>
      </c>
    </row>
    <row r="11" spans="1:21" x14ac:dyDescent="0.25">
      <c r="A11" s="28">
        <v>40426</v>
      </c>
      <c r="B11" s="40">
        <v>65</v>
      </c>
      <c r="C11" s="40">
        <v>7</v>
      </c>
      <c r="D11" s="40">
        <v>9</v>
      </c>
      <c r="E11" s="40">
        <v>3</v>
      </c>
      <c r="F11" s="31">
        <v>18</v>
      </c>
      <c r="G11" s="40">
        <v>0</v>
      </c>
      <c r="H11" s="31">
        <f t="shared" si="0"/>
        <v>37</v>
      </c>
      <c r="I11" s="2">
        <f t="shared" si="1"/>
        <v>102</v>
      </c>
      <c r="J11" s="41"/>
      <c r="K11" s="31">
        <v>1</v>
      </c>
      <c r="L11" s="23">
        <v>4</v>
      </c>
      <c r="M11" s="31">
        <v>3</v>
      </c>
      <c r="N11" s="31">
        <v>2</v>
      </c>
      <c r="O11" s="31">
        <v>10</v>
      </c>
      <c r="P11" s="31">
        <v>0</v>
      </c>
      <c r="Q11" s="31">
        <f t="shared" si="2"/>
        <v>19</v>
      </c>
      <c r="R11" s="32">
        <f t="shared" si="3"/>
        <v>1.5384615384615385E-2</v>
      </c>
      <c r="S11" s="32">
        <f t="shared" si="4"/>
        <v>0.51351351351351349</v>
      </c>
      <c r="T11" s="2">
        <f t="shared" si="5"/>
        <v>20</v>
      </c>
      <c r="U11" s="32">
        <f t="shared" si="6"/>
        <v>0.19607843137254902</v>
      </c>
    </row>
    <row r="12" spans="1:21" x14ac:dyDescent="0.25">
      <c r="A12" s="28">
        <v>40456</v>
      </c>
      <c r="B12" s="40">
        <v>19</v>
      </c>
      <c r="C12" s="40">
        <v>3</v>
      </c>
      <c r="D12" s="40">
        <v>9</v>
      </c>
      <c r="E12" s="40">
        <v>8</v>
      </c>
      <c r="F12" s="31">
        <v>15</v>
      </c>
      <c r="G12" s="40">
        <v>3</v>
      </c>
      <c r="H12" s="31">
        <f t="shared" si="0"/>
        <v>38</v>
      </c>
      <c r="I12" s="2">
        <f t="shared" si="1"/>
        <v>57</v>
      </c>
      <c r="J12" s="41"/>
      <c r="K12" s="31">
        <v>1</v>
      </c>
      <c r="L12" s="23">
        <v>1</v>
      </c>
      <c r="M12" s="31">
        <v>6</v>
      </c>
      <c r="N12" s="31">
        <v>3</v>
      </c>
      <c r="O12" s="31">
        <v>4</v>
      </c>
      <c r="P12" s="31">
        <v>1</v>
      </c>
      <c r="Q12" s="31">
        <f t="shared" si="2"/>
        <v>15</v>
      </c>
      <c r="R12" s="32">
        <f t="shared" si="3"/>
        <v>5.2631578947368418E-2</v>
      </c>
      <c r="S12" s="32">
        <f t="shared" si="4"/>
        <v>0.39473684210526316</v>
      </c>
      <c r="T12" s="2">
        <f t="shared" si="5"/>
        <v>16</v>
      </c>
      <c r="U12" s="32">
        <f t="shared" si="6"/>
        <v>0.2807017543859649</v>
      </c>
    </row>
    <row r="13" spans="1:21" x14ac:dyDescent="0.25">
      <c r="A13" s="28">
        <v>40487</v>
      </c>
      <c r="B13" s="40">
        <v>106</v>
      </c>
      <c r="C13" s="40">
        <v>2</v>
      </c>
      <c r="D13" s="40">
        <v>6</v>
      </c>
      <c r="E13" s="40">
        <v>8</v>
      </c>
      <c r="F13" s="31">
        <v>9</v>
      </c>
      <c r="G13" s="40">
        <v>1</v>
      </c>
      <c r="H13" s="31">
        <f t="shared" si="0"/>
        <v>26</v>
      </c>
      <c r="I13" s="2">
        <f t="shared" si="1"/>
        <v>132</v>
      </c>
      <c r="J13" s="41"/>
      <c r="K13" s="31">
        <v>12</v>
      </c>
      <c r="L13" s="5">
        <v>2</v>
      </c>
      <c r="M13" s="31">
        <v>4</v>
      </c>
      <c r="N13" s="31">
        <v>3</v>
      </c>
      <c r="O13" s="31">
        <v>1</v>
      </c>
      <c r="P13" s="31">
        <v>0</v>
      </c>
      <c r="Q13" s="31">
        <f t="shared" si="2"/>
        <v>10</v>
      </c>
      <c r="R13" s="32">
        <f t="shared" si="3"/>
        <v>0.11320754716981132</v>
      </c>
      <c r="S13" s="32">
        <f t="shared" si="4"/>
        <v>0.38461538461538464</v>
      </c>
      <c r="T13" s="2">
        <f t="shared" si="5"/>
        <v>22</v>
      </c>
      <c r="U13" s="32">
        <f t="shared" si="6"/>
        <v>0.16666666666666666</v>
      </c>
    </row>
    <row r="14" spans="1:21" x14ac:dyDescent="0.25">
      <c r="A14" s="28">
        <v>40517</v>
      </c>
      <c r="B14" s="40">
        <v>133</v>
      </c>
      <c r="C14" s="40">
        <v>2</v>
      </c>
      <c r="D14" s="40">
        <v>8</v>
      </c>
      <c r="E14" s="40">
        <v>6</v>
      </c>
      <c r="F14" s="31">
        <v>11</v>
      </c>
      <c r="G14" s="40">
        <v>2</v>
      </c>
      <c r="H14" s="31">
        <f t="shared" si="0"/>
        <v>29</v>
      </c>
      <c r="I14" s="2">
        <f t="shared" si="1"/>
        <v>162</v>
      </c>
      <c r="J14" s="41"/>
      <c r="K14" s="31">
        <v>18</v>
      </c>
      <c r="L14" s="5">
        <v>2</v>
      </c>
      <c r="M14" s="31">
        <v>5</v>
      </c>
      <c r="N14" s="31">
        <v>3</v>
      </c>
      <c r="O14" s="31">
        <v>0</v>
      </c>
      <c r="P14" s="31">
        <v>0</v>
      </c>
      <c r="Q14" s="31">
        <f t="shared" si="2"/>
        <v>10</v>
      </c>
      <c r="R14" s="32">
        <f t="shared" si="3"/>
        <v>0.13533834586466165</v>
      </c>
      <c r="S14" s="32">
        <f t="shared" si="4"/>
        <v>0.34482758620689657</v>
      </c>
      <c r="T14" s="2">
        <f t="shared" si="5"/>
        <v>28</v>
      </c>
      <c r="U14" s="32">
        <f t="shared" si="6"/>
        <v>0.1728395061728395</v>
      </c>
    </row>
    <row r="15" spans="1:21" x14ac:dyDescent="0.25">
      <c r="A15" s="1" t="s">
        <v>19</v>
      </c>
      <c r="B15" s="40">
        <f t="shared" ref="B15:T15" si="7">SUM(B3:B14)</f>
        <v>937</v>
      </c>
      <c r="C15" s="40">
        <f t="shared" si="7"/>
        <v>31</v>
      </c>
      <c r="D15" s="40">
        <f t="shared" si="7"/>
        <v>84</v>
      </c>
      <c r="E15" s="40">
        <f t="shared" si="7"/>
        <v>67</v>
      </c>
      <c r="F15" s="31">
        <f t="shared" si="7"/>
        <v>129</v>
      </c>
      <c r="G15" s="40">
        <f t="shared" si="7"/>
        <v>23</v>
      </c>
      <c r="H15" s="31">
        <f t="shared" si="7"/>
        <v>334</v>
      </c>
      <c r="I15" s="40">
        <f t="shared" si="7"/>
        <v>1271</v>
      </c>
      <c r="J15" s="42"/>
      <c r="K15" s="31">
        <f t="shared" si="7"/>
        <v>97</v>
      </c>
      <c r="L15" s="31">
        <f t="shared" si="7"/>
        <v>19</v>
      </c>
      <c r="M15" s="31">
        <f t="shared" si="7"/>
        <v>51</v>
      </c>
      <c r="N15" s="31">
        <f t="shared" si="7"/>
        <v>35</v>
      </c>
      <c r="O15" s="31">
        <f t="shared" si="7"/>
        <v>48</v>
      </c>
      <c r="P15" s="31">
        <f t="shared" si="7"/>
        <v>8</v>
      </c>
      <c r="Q15" s="31">
        <f t="shared" si="7"/>
        <v>161</v>
      </c>
      <c r="R15" s="32">
        <f>SUM(R3:R14)/12</f>
        <v>0.12402007644560516</v>
      </c>
      <c r="S15" s="32">
        <f>SUM(S3:S14)/12</f>
        <v>0.48351637239416462</v>
      </c>
      <c r="T15" s="2">
        <f t="shared" si="7"/>
        <v>258</v>
      </c>
      <c r="U15" s="32">
        <f>SUM(U3:U14)/12</f>
        <v>0.25239671358860694</v>
      </c>
    </row>
    <row r="16" spans="1:21" x14ac:dyDescent="0.25">
      <c r="A16" s="1" t="s">
        <v>20</v>
      </c>
      <c r="B16" s="31">
        <f t="shared" ref="B16:Q16" si="8">SUM(B15/12)</f>
        <v>78.083333333333329</v>
      </c>
      <c r="C16" s="31">
        <f t="shared" si="8"/>
        <v>2.5833333333333335</v>
      </c>
      <c r="D16" s="31">
        <f t="shared" si="8"/>
        <v>7</v>
      </c>
      <c r="E16" s="31">
        <f t="shared" si="8"/>
        <v>5.583333333333333</v>
      </c>
      <c r="F16" s="31">
        <f t="shared" si="8"/>
        <v>10.75</v>
      </c>
      <c r="G16" s="31">
        <f t="shared" si="8"/>
        <v>1.9166666666666667</v>
      </c>
      <c r="H16" s="31">
        <f t="shared" si="8"/>
        <v>27.833333333333332</v>
      </c>
      <c r="I16" s="31">
        <f t="shared" si="8"/>
        <v>105.91666666666667</v>
      </c>
      <c r="J16" s="42"/>
      <c r="K16" s="31">
        <f t="shared" si="8"/>
        <v>8.0833333333333339</v>
      </c>
      <c r="L16" s="31">
        <f t="shared" si="8"/>
        <v>1.5833333333333333</v>
      </c>
      <c r="M16" s="31">
        <f t="shared" si="8"/>
        <v>4.25</v>
      </c>
      <c r="N16" s="31">
        <f t="shared" si="8"/>
        <v>2.9166666666666665</v>
      </c>
      <c r="O16" s="31">
        <f t="shared" si="8"/>
        <v>4</v>
      </c>
      <c r="P16" s="31">
        <f t="shared" si="8"/>
        <v>0.66666666666666663</v>
      </c>
      <c r="Q16" s="31">
        <f t="shared" si="8"/>
        <v>13.416666666666666</v>
      </c>
      <c r="R16" s="32">
        <f>SUM(R3:R14)/12</f>
        <v>0.12402007644560516</v>
      </c>
      <c r="S16" s="32">
        <f>SUM(S3:S14)/12</f>
        <v>0.48351637239416462</v>
      </c>
      <c r="T16" s="5">
        <f>SUM(T15/12)</f>
        <v>21.5</v>
      </c>
      <c r="U16" s="32">
        <f>SUM(U3:U14)/12</f>
        <v>0.25239671358860694</v>
      </c>
    </row>
    <row r="17" spans="1:2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3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x14ac:dyDescent="0.25">
      <c r="A19" s="34" t="s">
        <v>0</v>
      </c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31"/>
      <c r="N19" s="5" t="s">
        <v>1</v>
      </c>
      <c r="O19" s="31"/>
      <c r="P19" s="31"/>
      <c r="Q19" s="31"/>
      <c r="R19" s="32"/>
      <c r="S19" s="32"/>
      <c r="T19" s="2"/>
      <c r="U19" s="32"/>
    </row>
    <row r="20" spans="1:21" x14ac:dyDescent="0.25">
      <c r="A20" s="14" t="s">
        <v>2</v>
      </c>
      <c r="B20" s="15" t="s">
        <v>3</v>
      </c>
      <c r="C20" s="15" t="s">
        <v>4</v>
      </c>
      <c r="D20" s="38" t="s">
        <v>5</v>
      </c>
      <c r="E20" s="15" t="s">
        <v>6</v>
      </c>
      <c r="F20" s="15" t="s">
        <v>7</v>
      </c>
      <c r="G20" s="15" t="s">
        <v>8</v>
      </c>
      <c r="H20" s="18" t="s">
        <v>9</v>
      </c>
      <c r="I20" s="15" t="s">
        <v>10</v>
      </c>
      <c r="J20" s="39"/>
      <c r="K20" s="18" t="s">
        <v>3</v>
      </c>
      <c r="L20" s="18" t="s">
        <v>4</v>
      </c>
      <c r="M20" s="18" t="s">
        <v>5</v>
      </c>
      <c r="N20" s="18" t="s">
        <v>6</v>
      </c>
      <c r="O20" s="18" t="s">
        <v>7</v>
      </c>
      <c r="P20" s="18" t="s">
        <v>8</v>
      </c>
      <c r="Q20" s="18" t="s">
        <v>9</v>
      </c>
      <c r="R20" s="16" t="s">
        <v>3</v>
      </c>
      <c r="S20" s="16" t="s">
        <v>12</v>
      </c>
      <c r="T20" s="16" t="s">
        <v>10</v>
      </c>
      <c r="U20" s="16" t="s">
        <v>16</v>
      </c>
    </row>
    <row r="21" spans="1:21" x14ac:dyDescent="0.25">
      <c r="A21" s="28">
        <v>40548</v>
      </c>
      <c r="B21" s="40">
        <v>93</v>
      </c>
      <c r="C21" s="40">
        <v>0</v>
      </c>
      <c r="D21" s="31">
        <v>3</v>
      </c>
      <c r="E21" s="40">
        <v>3</v>
      </c>
      <c r="F21" s="40">
        <v>3</v>
      </c>
      <c r="G21" s="40">
        <v>1</v>
      </c>
      <c r="H21" s="31">
        <f t="shared" ref="H21:H32" si="9">SUM(C21:G21)</f>
        <v>10</v>
      </c>
      <c r="I21" s="2">
        <f t="shared" ref="I21:I32" si="10">SUM(B21+H21)</f>
        <v>103</v>
      </c>
      <c r="J21" s="41"/>
      <c r="K21" s="31">
        <v>20</v>
      </c>
      <c r="L21" s="23">
        <v>0</v>
      </c>
      <c r="M21" s="31">
        <v>2</v>
      </c>
      <c r="N21" s="31">
        <v>0</v>
      </c>
      <c r="O21" s="31">
        <v>0</v>
      </c>
      <c r="P21" s="31">
        <v>0</v>
      </c>
      <c r="Q21" s="31">
        <f t="shared" ref="Q21:Q32" si="11">SUM(L21:P21)</f>
        <v>2</v>
      </c>
      <c r="R21" s="32">
        <f t="shared" ref="R21:R32" si="12">SUM(K21/B21)</f>
        <v>0.21505376344086022</v>
      </c>
      <c r="S21" s="32">
        <f t="shared" ref="S21:S32" si="13">(Q21/H21)</f>
        <v>0.2</v>
      </c>
      <c r="T21" s="2">
        <f t="shared" ref="T21:T32" si="14">SUM(K21+Q21)</f>
        <v>22</v>
      </c>
      <c r="U21" s="32">
        <f t="shared" ref="U21:U32" si="15">T21/I21</f>
        <v>0.21359223300970873</v>
      </c>
    </row>
    <row r="22" spans="1:21" x14ac:dyDescent="0.25">
      <c r="A22" s="28">
        <v>40579</v>
      </c>
      <c r="B22" s="40">
        <v>192</v>
      </c>
      <c r="C22" s="40">
        <v>2</v>
      </c>
      <c r="D22" s="31">
        <v>7</v>
      </c>
      <c r="E22" s="40">
        <v>7</v>
      </c>
      <c r="F22" s="40">
        <v>5</v>
      </c>
      <c r="G22" s="40">
        <v>7</v>
      </c>
      <c r="H22" s="31">
        <f t="shared" si="9"/>
        <v>28</v>
      </c>
      <c r="I22" s="2">
        <f t="shared" si="10"/>
        <v>220</v>
      </c>
      <c r="J22" s="41"/>
      <c r="K22" s="31">
        <v>0</v>
      </c>
      <c r="L22" s="23">
        <v>1</v>
      </c>
      <c r="M22" s="31">
        <v>0</v>
      </c>
      <c r="N22" s="31">
        <v>1</v>
      </c>
      <c r="O22" s="31">
        <v>0</v>
      </c>
      <c r="P22" s="31">
        <v>3</v>
      </c>
      <c r="Q22" s="31">
        <f t="shared" si="11"/>
        <v>5</v>
      </c>
      <c r="R22" s="32">
        <f t="shared" si="12"/>
        <v>0</v>
      </c>
      <c r="S22" s="32">
        <f t="shared" si="13"/>
        <v>0.17857142857142858</v>
      </c>
      <c r="T22" s="2">
        <f t="shared" si="14"/>
        <v>5</v>
      </c>
      <c r="U22" s="32">
        <f t="shared" si="15"/>
        <v>2.2727272727272728E-2</v>
      </c>
    </row>
    <row r="23" spans="1:21" x14ac:dyDescent="0.25">
      <c r="A23" s="28">
        <v>40607</v>
      </c>
      <c r="B23" s="40">
        <v>227</v>
      </c>
      <c r="C23" s="40">
        <v>1</v>
      </c>
      <c r="D23" s="31">
        <v>4</v>
      </c>
      <c r="E23" s="40">
        <v>6</v>
      </c>
      <c r="F23" s="40">
        <v>3</v>
      </c>
      <c r="G23" s="40">
        <v>6</v>
      </c>
      <c r="H23" s="31">
        <f t="shared" si="9"/>
        <v>20</v>
      </c>
      <c r="I23" s="2">
        <f t="shared" si="10"/>
        <v>247</v>
      </c>
      <c r="J23" s="41"/>
      <c r="K23" s="31">
        <v>18</v>
      </c>
      <c r="L23" s="23">
        <v>1</v>
      </c>
      <c r="M23" s="31">
        <v>2</v>
      </c>
      <c r="N23" s="31">
        <v>0</v>
      </c>
      <c r="O23" s="31">
        <v>0</v>
      </c>
      <c r="P23" s="31">
        <v>5</v>
      </c>
      <c r="Q23" s="31">
        <f t="shared" si="11"/>
        <v>8</v>
      </c>
      <c r="R23" s="32">
        <f t="shared" si="12"/>
        <v>7.9295154185022032E-2</v>
      </c>
      <c r="S23" s="32">
        <f t="shared" si="13"/>
        <v>0.4</v>
      </c>
      <c r="T23" s="2">
        <f t="shared" si="14"/>
        <v>26</v>
      </c>
      <c r="U23" s="32">
        <f t="shared" si="15"/>
        <v>0.10526315789473684</v>
      </c>
    </row>
    <row r="24" spans="1:21" x14ac:dyDescent="0.25">
      <c r="A24" s="28">
        <v>40638</v>
      </c>
      <c r="B24" s="40">
        <v>117</v>
      </c>
      <c r="C24" s="40">
        <v>3</v>
      </c>
      <c r="D24" s="40">
        <v>6</v>
      </c>
      <c r="E24" s="40">
        <v>3</v>
      </c>
      <c r="F24" s="31">
        <v>5</v>
      </c>
      <c r="G24" s="40">
        <v>1</v>
      </c>
      <c r="H24" s="31">
        <f t="shared" si="9"/>
        <v>18</v>
      </c>
      <c r="I24" s="2">
        <f t="shared" si="10"/>
        <v>135</v>
      </c>
      <c r="J24" s="41"/>
      <c r="K24" s="31">
        <v>23</v>
      </c>
      <c r="L24" s="23">
        <v>2</v>
      </c>
      <c r="M24" s="31">
        <v>0</v>
      </c>
      <c r="N24" s="31">
        <v>1</v>
      </c>
      <c r="O24" s="31">
        <v>2</v>
      </c>
      <c r="P24" s="31">
        <v>1</v>
      </c>
      <c r="Q24" s="31">
        <f t="shared" si="11"/>
        <v>6</v>
      </c>
      <c r="R24" s="32">
        <f t="shared" si="12"/>
        <v>0.19658119658119658</v>
      </c>
      <c r="S24" s="32">
        <f t="shared" si="13"/>
        <v>0.33333333333333331</v>
      </c>
      <c r="T24" s="2">
        <f t="shared" si="14"/>
        <v>29</v>
      </c>
      <c r="U24" s="32">
        <f t="shared" si="15"/>
        <v>0.21481481481481482</v>
      </c>
    </row>
    <row r="25" spans="1:21" x14ac:dyDescent="0.25">
      <c r="A25" s="28">
        <v>40668</v>
      </c>
      <c r="B25" s="40">
        <v>87</v>
      </c>
      <c r="C25" s="40">
        <v>0</v>
      </c>
      <c r="D25" s="40">
        <v>4</v>
      </c>
      <c r="E25" s="40">
        <v>3</v>
      </c>
      <c r="F25" s="31">
        <v>3</v>
      </c>
      <c r="G25" s="40">
        <v>0</v>
      </c>
      <c r="H25" s="31">
        <f>SUM(C25:G25)</f>
        <v>10</v>
      </c>
      <c r="I25" s="2">
        <f>SUM(B25+H25)</f>
        <v>97</v>
      </c>
      <c r="J25" s="41"/>
      <c r="K25" s="31">
        <v>7</v>
      </c>
      <c r="L25" s="23">
        <v>0</v>
      </c>
      <c r="M25" s="31">
        <v>2</v>
      </c>
      <c r="N25" s="31">
        <v>0</v>
      </c>
      <c r="O25" s="31">
        <v>0</v>
      </c>
      <c r="P25" s="31">
        <v>0</v>
      </c>
      <c r="Q25" s="31">
        <f t="shared" si="11"/>
        <v>2</v>
      </c>
      <c r="R25" s="32">
        <f t="shared" si="12"/>
        <v>8.0459770114942528E-2</v>
      </c>
      <c r="S25" s="32">
        <f t="shared" si="13"/>
        <v>0.2</v>
      </c>
      <c r="T25" s="2">
        <f t="shared" si="14"/>
        <v>9</v>
      </c>
      <c r="U25" s="32">
        <f t="shared" si="15"/>
        <v>9.2783505154639179E-2</v>
      </c>
    </row>
    <row r="26" spans="1:21" x14ac:dyDescent="0.25">
      <c r="A26" s="28">
        <v>40699</v>
      </c>
      <c r="B26" s="40">
        <v>106</v>
      </c>
      <c r="C26" s="40">
        <v>3</v>
      </c>
      <c r="D26" s="31">
        <v>3</v>
      </c>
      <c r="E26" s="40">
        <v>4</v>
      </c>
      <c r="F26" s="40">
        <v>5</v>
      </c>
      <c r="G26" s="40">
        <v>2</v>
      </c>
      <c r="H26" s="31">
        <f>SUM(C26:G26)</f>
        <v>17</v>
      </c>
      <c r="I26" s="2">
        <f>SUM(B26+H26)</f>
        <v>123</v>
      </c>
      <c r="J26" s="41"/>
      <c r="K26" s="31">
        <v>5</v>
      </c>
      <c r="L26" s="23">
        <v>2</v>
      </c>
      <c r="M26" s="31">
        <v>2</v>
      </c>
      <c r="N26" s="31">
        <v>1</v>
      </c>
      <c r="O26" s="31">
        <v>0</v>
      </c>
      <c r="P26" s="31">
        <v>0</v>
      </c>
      <c r="Q26" s="31">
        <f t="shared" si="11"/>
        <v>5</v>
      </c>
      <c r="R26" s="32">
        <f t="shared" si="12"/>
        <v>4.716981132075472E-2</v>
      </c>
      <c r="S26" s="32">
        <f t="shared" si="13"/>
        <v>0.29411764705882354</v>
      </c>
      <c r="T26" s="2">
        <f t="shared" si="14"/>
        <v>10</v>
      </c>
      <c r="U26" s="32">
        <f t="shared" si="15"/>
        <v>8.1300813008130079E-2</v>
      </c>
    </row>
    <row r="27" spans="1:21" x14ac:dyDescent="0.25">
      <c r="A27" s="28">
        <v>40729</v>
      </c>
      <c r="B27" s="40">
        <v>140</v>
      </c>
      <c r="C27" s="40">
        <v>2</v>
      </c>
      <c r="D27" s="40">
        <v>4</v>
      </c>
      <c r="E27" s="40">
        <v>3</v>
      </c>
      <c r="F27" s="31">
        <v>5</v>
      </c>
      <c r="G27" s="40">
        <v>0</v>
      </c>
      <c r="H27" s="31">
        <f t="shared" si="9"/>
        <v>14</v>
      </c>
      <c r="I27" s="2">
        <f t="shared" si="10"/>
        <v>154</v>
      </c>
      <c r="J27" s="41"/>
      <c r="K27" s="31">
        <v>15</v>
      </c>
      <c r="L27" s="23">
        <v>1</v>
      </c>
      <c r="M27" s="31">
        <v>2</v>
      </c>
      <c r="N27" s="31">
        <v>2</v>
      </c>
      <c r="O27" s="31">
        <v>3</v>
      </c>
      <c r="P27" s="31">
        <v>0</v>
      </c>
      <c r="Q27" s="31">
        <f t="shared" si="11"/>
        <v>8</v>
      </c>
      <c r="R27" s="32">
        <f t="shared" si="12"/>
        <v>0.10714285714285714</v>
      </c>
      <c r="S27" s="32">
        <f t="shared" si="13"/>
        <v>0.5714285714285714</v>
      </c>
      <c r="T27" s="2">
        <f t="shared" si="14"/>
        <v>23</v>
      </c>
      <c r="U27" s="32">
        <f t="shared" si="15"/>
        <v>0.14935064935064934</v>
      </c>
    </row>
    <row r="28" spans="1:21" x14ac:dyDescent="0.25">
      <c r="A28" s="28">
        <v>40760</v>
      </c>
      <c r="B28" s="40">
        <v>121</v>
      </c>
      <c r="C28" s="40">
        <v>3</v>
      </c>
      <c r="D28" s="40">
        <v>3</v>
      </c>
      <c r="E28" s="40">
        <v>1</v>
      </c>
      <c r="F28" s="31">
        <v>5</v>
      </c>
      <c r="G28" s="40">
        <v>4</v>
      </c>
      <c r="H28" s="31">
        <f t="shared" si="9"/>
        <v>16</v>
      </c>
      <c r="I28" s="2">
        <f t="shared" si="10"/>
        <v>137</v>
      </c>
      <c r="J28" s="41"/>
      <c r="K28" s="31">
        <v>2</v>
      </c>
      <c r="L28" s="23">
        <v>1</v>
      </c>
      <c r="M28" s="31">
        <v>2</v>
      </c>
      <c r="N28" s="31">
        <v>0</v>
      </c>
      <c r="O28" s="31">
        <v>1</v>
      </c>
      <c r="P28" s="31">
        <v>2</v>
      </c>
      <c r="Q28" s="31">
        <f t="shared" si="11"/>
        <v>6</v>
      </c>
      <c r="R28" s="32">
        <f t="shared" si="12"/>
        <v>1.6528925619834711E-2</v>
      </c>
      <c r="S28" s="32">
        <f t="shared" si="13"/>
        <v>0.375</v>
      </c>
      <c r="T28" s="2">
        <f t="shared" si="14"/>
        <v>8</v>
      </c>
      <c r="U28" s="32">
        <f t="shared" si="15"/>
        <v>5.8394160583941604E-2</v>
      </c>
    </row>
    <row r="29" spans="1:21" x14ac:dyDescent="0.25">
      <c r="A29" s="28">
        <v>40791</v>
      </c>
      <c r="B29" s="40">
        <v>62</v>
      </c>
      <c r="C29" s="40">
        <v>6</v>
      </c>
      <c r="D29" s="40">
        <v>1</v>
      </c>
      <c r="E29" s="40">
        <v>2</v>
      </c>
      <c r="F29" s="31">
        <v>3</v>
      </c>
      <c r="G29" s="40">
        <v>1</v>
      </c>
      <c r="H29" s="31">
        <f t="shared" si="9"/>
        <v>13</v>
      </c>
      <c r="I29" s="2">
        <f t="shared" si="10"/>
        <v>75</v>
      </c>
      <c r="J29" s="41"/>
      <c r="K29" s="31">
        <v>6</v>
      </c>
      <c r="L29" s="23">
        <v>3</v>
      </c>
      <c r="M29" s="31">
        <v>0</v>
      </c>
      <c r="N29" s="31">
        <v>2</v>
      </c>
      <c r="O29" s="31">
        <v>0</v>
      </c>
      <c r="P29" s="31">
        <v>0</v>
      </c>
      <c r="Q29" s="31">
        <f t="shared" si="11"/>
        <v>5</v>
      </c>
      <c r="R29" s="32">
        <f t="shared" si="12"/>
        <v>9.6774193548387094E-2</v>
      </c>
      <c r="S29" s="32">
        <f t="shared" si="13"/>
        <v>0.38461538461538464</v>
      </c>
      <c r="T29" s="2">
        <f t="shared" si="14"/>
        <v>11</v>
      </c>
      <c r="U29" s="32">
        <f t="shared" si="15"/>
        <v>0.14666666666666667</v>
      </c>
    </row>
    <row r="30" spans="1:21" x14ac:dyDescent="0.25">
      <c r="A30" s="28">
        <v>40831</v>
      </c>
      <c r="B30" s="40">
        <v>169</v>
      </c>
      <c r="C30" s="40">
        <v>4</v>
      </c>
      <c r="D30" s="40">
        <v>7</v>
      </c>
      <c r="E30" s="40">
        <v>6</v>
      </c>
      <c r="F30" s="31">
        <v>11</v>
      </c>
      <c r="G30" s="40">
        <v>5</v>
      </c>
      <c r="H30" s="31">
        <f t="shared" si="9"/>
        <v>33</v>
      </c>
      <c r="I30" s="2">
        <f t="shared" si="10"/>
        <v>202</v>
      </c>
      <c r="J30" s="41"/>
      <c r="K30" s="31">
        <v>19</v>
      </c>
      <c r="L30" s="23">
        <v>4</v>
      </c>
      <c r="M30" s="31">
        <v>4</v>
      </c>
      <c r="N30" s="31">
        <v>0</v>
      </c>
      <c r="O30" s="31">
        <v>0</v>
      </c>
      <c r="P30" s="31">
        <v>2</v>
      </c>
      <c r="Q30" s="31">
        <f t="shared" si="11"/>
        <v>10</v>
      </c>
      <c r="R30" s="32">
        <f t="shared" si="12"/>
        <v>0.11242603550295859</v>
      </c>
      <c r="S30" s="32">
        <f t="shared" si="13"/>
        <v>0.30303030303030304</v>
      </c>
      <c r="T30" s="2">
        <f t="shared" si="14"/>
        <v>29</v>
      </c>
      <c r="U30" s="32">
        <f t="shared" si="15"/>
        <v>0.14356435643564355</v>
      </c>
    </row>
    <row r="31" spans="1:21" x14ac:dyDescent="0.25">
      <c r="A31" s="28">
        <v>40852</v>
      </c>
      <c r="B31" s="40">
        <v>27</v>
      </c>
      <c r="C31" s="40">
        <v>1</v>
      </c>
      <c r="D31" s="40">
        <v>3</v>
      </c>
      <c r="E31" s="40">
        <v>3</v>
      </c>
      <c r="F31" s="31">
        <v>2</v>
      </c>
      <c r="G31" s="40">
        <v>2</v>
      </c>
      <c r="H31" s="31">
        <f t="shared" si="9"/>
        <v>11</v>
      </c>
      <c r="I31" s="2">
        <f t="shared" si="10"/>
        <v>38</v>
      </c>
      <c r="J31" s="41"/>
      <c r="K31" s="31">
        <v>2</v>
      </c>
      <c r="L31" s="5">
        <v>0</v>
      </c>
      <c r="M31" s="31">
        <v>0</v>
      </c>
      <c r="N31" s="31">
        <v>0</v>
      </c>
      <c r="O31" s="31">
        <v>0</v>
      </c>
      <c r="P31" s="31">
        <v>0</v>
      </c>
      <c r="Q31" s="31">
        <f t="shared" si="11"/>
        <v>0</v>
      </c>
      <c r="R31" s="32">
        <f t="shared" si="12"/>
        <v>7.407407407407407E-2</v>
      </c>
      <c r="S31" s="32">
        <f t="shared" si="13"/>
        <v>0</v>
      </c>
      <c r="T31" s="2">
        <f t="shared" si="14"/>
        <v>2</v>
      </c>
      <c r="U31" s="32">
        <f t="shared" si="15"/>
        <v>5.2631578947368418E-2</v>
      </c>
    </row>
    <row r="32" spans="1:21" x14ac:dyDescent="0.25">
      <c r="A32" s="28">
        <v>40882</v>
      </c>
      <c r="B32" s="40">
        <v>58</v>
      </c>
      <c r="C32" s="40">
        <v>0</v>
      </c>
      <c r="D32" s="40">
        <v>2</v>
      </c>
      <c r="E32" s="40">
        <v>3</v>
      </c>
      <c r="F32" s="31">
        <v>3</v>
      </c>
      <c r="G32" s="40">
        <v>1</v>
      </c>
      <c r="H32" s="31">
        <f t="shared" si="9"/>
        <v>9</v>
      </c>
      <c r="I32" s="2">
        <f t="shared" si="10"/>
        <v>67</v>
      </c>
      <c r="J32" s="41"/>
      <c r="K32" s="31">
        <v>0</v>
      </c>
      <c r="L32" s="5">
        <v>0</v>
      </c>
      <c r="M32" s="31">
        <v>1</v>
      </c>
      <c r="N32" s="31">
        <v>0</v>
      </c>
      <c r="O32" s="31">
        <v>0</v>
      </c>
      <c r="P32" s="31">
        <v>0</v>
      </c>
      <c r="Q32" s="31">
        <f t="shared" si="11"/>
        <v>1</v>
      </c>
      <c r="R32" s="32">
        <f t="shared" si="12"/>
        <v>0</v>
      </c>
      <c r="S32" s="32">
        <f t="shared" si="13"/>
        <v>0.1111111111111111</v>
      </c>
      <c r="T32" s="2">
        <f t="shared" si="14"/>
        <v>1</v>
      </c>
      <c r="U32" s="32">
        <f t="shared" si="15"/>
        <v>1.4925373134328358E-2</v>
      </c>
    </row>
    <row r="33" spans="1:21" x14ac:dyDescent="0.25">
      <c r="A33" s="1" t="s">
        <v>21</v>
      </c>
      <c r="B33" s="40">
        <f t="shared" ref="B33:Q33" si="16">SUM(B21:B32)</f>
        <v>1399</v>
      </c>
      <c r="C33" s="40">
        <f t="shared" si="16"/>
        <v>25</v>
      </c>
      <c r="D33" s="40">
        <f t="shared" si="16"/>
        <v>47</v>
      </c>
      <c r="E33" s="40">
        <f t="shared" si="16"/>
        <v>44</v>
      </c>
      <c r="F33" s="31">
        <f t="shared" si="16"/>
        <v>53</v>
      </c>
      <c r="G33" s="40">
        <f t="shared" si="16"/>
        <v>30</v>
      </c>
      <c r="H33" s="31">
        <f t="shared" si="16"/>
        <v>199</v>
      </c>
      <c r="I33" s="40">
        <f t="shared" si="16"/>
        <v>1598</v>
      </c>
      <c r="J33" s="42"/>
      <c r="K33" s="31">
        <f t="shared" si="16"/>
        <v>117</v>
      </c>
      <c r="L33" s="31">
        <f t="shared" si="16"/>
        <v>15</v>
      </c>
      <c r="M33" s="31">
        <f t="shared" si="16"/>
        <v>17</v>
      </c>
      <c r="N33" s="31">
        <f t="shared" si="16"/>
        <v>7</v>
      </c>
      <c r="O33" s="31">
        <f t="shared" si="16"/>
        <v>6</v>
      </c>
      <c r="P33" s="31">
        <f t="shared" si="16"/>
        <v>13</v>
      </c>
      <c r="Q33" s="31">
        <f t="shared" si="16"/>
        <v>58</v>
      </c>
      <c r="R33" s="32">
        <f>SUM(R21:R32)/12</f>
        <v>8.5458815127573959E-2</v>
      </c>
      <c r="S33" s="32">
        <f>SUM(S21:S32)/12</f>
        <v>0.27926731492907969</v>
      </c>
      <c r="T33" s="5">
        <f>SUM(T21:T32)</f>
        <v>175</v>
      </c>
      <c r="U33" s="32">
        <f>SUM(U21:U32)/12</f>
        <v>0.10800121514399169</v>
      </c>
    </row>
    <row r="34" spans="1:21" x14ac:dyDescent="0.25">
      <c r="A34" s="1" t="s">
        <v>22</v>
      </c>
      <c r="B34" s="31">
        <f t="shared" ref="B34:Q34" si="17">SUM(B33/12)</f>
        <v>116.58333333333333</v>
      </c>
      <c r="C34" s="31">
        <f t="shared" si="17"/>
        <v>2.0833333333333335</v>
      </c>
      <c r="D34" s="31">
        <f t="shared" si="17"/>
        <v>3.9166666666666665</v>
      </c>
      <c r="E34" s="31">
        <f t="shared" si="17"/>
        <v>3.6666666666666665</v>
      </c>
      <c r="F34" s="31">
        <f t="shared" si="17"/>
        <v>4.416666666666667</v>
      </c>
      <c r="G34" s="31">
        <f t="shared" si="17"/>
        <v>2.5</v>
      </c>
      <c r="H34" s="31">
        <f t="shared" si="17"/>
        <v>16.583333333333332</v>
      </c>
      <c r="I34" s="31">
        <f t="shared" si="17"/>
        <v>133.16666666666666</v>
      </c>
      <c r="J34" s="42"/>
      <c r="K34" s="31">
        <f t="shared" si="17"/>
        <v>9.75</v>
      </c>
      <c r="L34" s="31">
        <f t="shared" si="17"/>
        <v>1.25</v>
      </c>
      <c r="M34" s="31">
        <f t="shared" si="17"/>
        <v>1.4166666666666667</v>
      </c>
      <c r="N34" s="31">
        <f t="shared" si="17"/>
        <v>0.58333333333333337</v>
      </c>
      <c r="O34" s="31">
        <f t="shared" si="17"/>
        <v>0.5</v>
      </c>
      <c r="P34" s="31">
        <f t="shared" si="17"/>
        <v>1.0833333333333333</v>
      </c>
      <c r="Q34" s="31">
        <f t="shared" si="17"/>
        <v>4.833333333333333</v>
      </c>
      <c r="R34" s="32">
        <f>SUM(R21:R32)/12</f>
        <v>8.5458815127573959E-2</v>
      </c>
      <c r="S34" s="32">
        <f>SUM(S21:S32)/12</f>
        <v>0.27926731492907969</v>
      </c>
      <c r="T34" s="5">
        <f>SUM(T33/12)</f>
        <v>14.583333333333334</v>
      </c>
      <c r="U34" s="32">
        <f>SUM(U21:U32)/12</f>
        <v>0.10800121514399169</v>
      </c>
    </row>
  </sheetData>
  <pageMargins left="0.45" right="0.45" top="0.75" bottom="0.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A5" workbookViewId="0">
      <selection activeCell="C6" sqref="C6"/>
    </sheetView>
  </sheetViews>
  <sheetFormatPr defaultColWidth="8.140625" defaultRowHeight="15" x14ac:dyDescent="0.25"/>
  <cols>
    <col min="1" max="1" width="7.85546875" customWidth="1"/>
    <col min="2" max="2" width="5.42578125" customWidth="1"/>
    <col min="3" max="3" width="5.140625" customWidth="1"/>
    <col min="4" max="4" width="5.28515625" customWidth="1"/>
    <col min="5" max="5" width="5.7109375" customWidth="1"/>
    <col min="6" max="6" width="5.42578125" customWidth="1"/>
    <col min="7" max="7" width="7.42578125" customWidth="1"/>
    <col min="8" max="8" width="5.7109375" customWidth="1"/>
    <col min="9" max="9" width="7.140625" customWidth="1"/>
    <col min="10" max="10" width="2.42578125" customWidth="1"/>
    <col min="11" max="11" width="5.28515625" customWidth="1"/>
    <col min="12" max="12" width="4.5703125" customWidth="1"/>
    <col min="13" max="13" width="5.28515625" customWidth="1"/>
    <col min="14" max="14" width="5.5703125" customWidth="1"/>
    <col min="15" max="15" width="4.85546875" customWidth="1"/>
    <col min="16" max="16" width="7.28515625" customWidth="1"/>
    <col min="17" max="17" width="4.85546875" customWidth="1"/>
    <col min="18" max="18" width="5.5703125" customWidth="1"/>
    <col min="19" max="19" width="6.7109375" customWidth="1"/>
    <col min="20" max="20" width="7" customWidth="1"/>
    <col min="21" max="21" width="7.5703125" customWidth="1"/>
  </cols>
  <sheetData>
    <row r="1" spans="1:21" x14ac:dyDescent="0.25">
      <c r="A1" s="34" t="s">
        <v>0</v>
      </c>
      <c r="B1" s="35"/>
      <c r="C1" s="35"/>
      <c r="D1" s="35"/>
      <c r="E1" s="35"/>
      <c r="F1" s="36"/>
      <c r="G1" s="35"/>
      <c r="H1" s="36"/>
      <c r="I1" s="35"/>
      <c r="J1" s="37"/>
      <c r="K1" s="5"/>
      <c r="L1" s="5"/>
      <c r="M1" s="31"/>
      <c r="N1" s="5" t="s">
        <v>1</v>
      </c>
      <c r="O1" s="31"/>
      <c r="P1" s="31"/>
      <c r="Q1" s="31"/>
      <c r="R1" s="32"/>
      <c r="S1" s="32"/>
      <c r="T1" s="2"/>
      <c r="U1" s="32"/>
    </row>
    <row r="2" spans="1:21" x14ac:dyDescent="0.25">
      <c r="A2" s="14" t="s">
        <v>2</v>
      </c>
      <c r="B2" s="15" t="s">
        <v>3</v>
      </c>
      <c r="C2" s="15" t="s">
        <v>4</v>
      </c>
      <c r="D2" s="38" t="s">
        <v>5</v>
      </c>
      <c r="E2" s="15" t="s">
        <v>6</v>
      </c>
      <c r="F2" s="15" t="s">
        <v>7</v>
      </c>
      <c r="G2" s="15" t="s">
        <v>8</v>
      </c>
      <c r="H2" s="18" t="s">
        <v>9</v>
      </c>
      <c r="I2" s="15" t="s">
        <v>10</v>
      </c>
      <c r="J2" s="39"/>
      <c r="K2" s="18" t="s">
        <v>3</v>
      </c>
      <c r="L2" s="18" t="s">
        <v>4</v>
      </c>
      <c r="M2" s="18" t="s">
        <v>5</v>
      </c>
      <c r="N2" s="18" t="s">
        <v>6</v>
      </c>
      <c r="O2" s="18" t="s">
        <v>7</v>
      </c>
      <c r="P2" s="18" t="s">
        <v>8</v>
      </c>
      <c r="Q2" s="18" t="s">
        <v>9</v>
      </c>
      <c r="R2" s="16" t="s">
        <v>3</v>
      </c>
      <c r="S2" s="16" t="s">
        <v>12</v>
      </c>
      <c r="T2" s="16" t="s">
        <v>10</v>
      </c>
      <c r="U2" s="16" t="s">
        <v>16</v>
      </c>
    </row>
    <row r="3" spans="1:21" x14ac:dyDescent="0.25">
      <c r="A3" s="28">
        <v>40913</v>
      </c>
      <c r="B3" s="40">
        <v>113</v>
      </c>
      <c r="C3" s="40">
        <v>2</v>
      </c>
      <c r="D3" s="31">
        <v>7</v>
      </c>
      <c r="E3" s="40">
        <v>5</v>
      </c>
      <c r="F3" s="40">
        <v>13</v>
      </c>
      <c r="G3" s="40">
        <v>1</v>
      </c>
      <c r="H3" s="31">
        <f t="shared" ref="H3:H14" si="0">SUM(C3:G3)</f>
        <v>28</v>
      </c>
      <c r="I3" s="2">
        <f t="shared" ref="I3:I14" si="1">SUM(B3+H3)</f>
        <v>141</v>
      </c>
      <c r="J3" s="41"/>
      <c r="K3" s="31">
        <v>18</v>
      </c>
      <c r="L3" s="23">
        <v>2</v>
      </c>
      <c r="M3" s="31">
        <v>6</v>
      </c>
      <c r="N3" s="31">
        <v>3</v>
      </c>
      <c r="O3" s="31">
        <v>9</v>
      </c>
      <c r="P3" s="31">
        <v>0</v>
      </c>
      <c r="Q3" s="31">
        <f t="shared" ref="Q3:Q9" si="2">SUM(L3:P3)</f>
        <v>20</v>
      </c>
      <c r="R3" s="32">
        <f t="shared" ref="R3:R9" si="3">SUM(K3/B3)</f>
        <v>0.15929203539823009</v>
      </c>
      <c r="S3" s="32">
        <f t="shared" ref="S3:S9" si="4">(Q3/H3)</f>
        <v>0.7142857142857143</v>
      </c>
      <c r="T3" s="2">
        <f t="shared" ref="T3:T9" si="5">SUM(K3+Q3)</f>
        <v>38</v>
      </c>
      <c r="U3" s="32">
        <f t="shared" ref="U3:U9" si="6">T3/I3</f>
        <v>0.26950354609929078</v>
      </c>
    </row>
    <row r="4" spans="1:21" x14ac:dyDescent="0.25">
      <c r="A4" s="28">
        <v>40944</v>
      </c>
      <c r="B4" s="40">
        <v>204</v>
      </c>
      <c r="C4" s="40">
        <v>2</v>
      </c>
      <c r="D4" s="31">
        <v>12</v>
      </c>
      <c r="E4" s="40">
        <v>13</v>
      </c>
      <c r="F4" s="40">
        <v>19</v>
      </c>
      <c r="G4" s="40">
        <v>5</v>
      </c>
      <c r="H4" s="31">
        <f t="shared" si="0"/>
        <v>51</v>
      </c>
      <c r="I4" s="2">
        <f t="shared" si="1"/>
        <v>255</v>
      </c>
      <c r="J4" s="41"/>
      <c r="K4" s="31">
        <v>75</v>
      </c>
      <c r="L4" s="23">
        <v>2</v>
      </c>
      <c r="M4" s="31">
        <v>9</v>
      </c>
      <c r="N4" s="31">
        <v>8</v>
      </c>
      <c r="O4" s="31">
        <v>13</v>
      </c>
      <c r="P4" s="31">
        <v>0</v>
      </c>
      <c r="Q4" s="31">
        <f t="shared" si="2"/>
        <v>32</v>
      </c>
      <c r="R4" s="32">
        <f t="shared" si="3"/>
        <v>0.36764705882352944</v>
      </c>
      <c r="S4" s="32">
        <f t="shared" si="4"/>
        <v>0.62745098039215685</v>
      </c>
      <c r="T4" s="2">
        <f t="shared" si="5"/>
        <v>107</v>
      </c>
      <c r="U4" s="32">
        <f t="shared" si="6"/>
        <v>0.41960784313725491</v>
      </c>
    </row>
    <row r="5" spans="1:21" x14ac:dyDescent="0.25">
      <c r="A5" s="28">
        <v>40973</v>
      </c>
      <c r="B5" s="40">
        <v>86</v>
      </c>
      <c r="C5" s="40">
        <v>1</v>
      </c>
      <c r="D5" s="31">
        <v>2</v>
      </c>
      <c r="E5" s="40">
        <v>5</v>
      </c>
      <c r="F5" s="40">
        <v>15</v>
      </c>
      <c r="G5" s="40">
        <v>6</v>
      </c>
      <c r="H5" s="31">
        <f t="shared" si="0"/>
        <v>29</v>
      </c>
      <c r="I5" s="2">
        <f t="shared" si="1"/>
        <v>115</v>
      </c>
      <c r="J5" s="41"/>
      <c r="K5" s="31">
        <v>12</v>
      </c>
      <c r="L5" s="23">
        <v>1</v>
      </c>
      <c r="M5" s="31">
        <v>2</v>
      </c>
      <c r="N5" s="31">
        <v>5</v>
      </c>
      <c r="O5" s="31">
        <v>6</v>
      </c>
      <c r="P5" s="31">
        <v>0</v>
      </c>
      <c r="Q5" s="31">
        <f t="shared" si="2"/>
        <v>14</v>
      </c>
      <c r="R5" s="32">
        <f t="shared" si="3"/>
        <v>0.13953488372093023</v>
      </c>
      <c r="S5" s="32">
        <f t="shared" si="4"/>
        <v>0.48275862068965519</v>
      </c>
      <c r="T5" s="2">
        <f t="shared" si="5"/>
        <v>26</v>
      </c>
      <c r="U5" s="32">
        <f t="shared" si="6"/>
        <v>0.22608695652173913</v>
      </c>
    </row>
    <row r="6" spans="1:21" x14ac:dyDescent="0.25">
      <c r="A6" s="28">
        <v>41004</v>
      </c>
      <c r="B6" s="40">
        <v>165</v>
      </c>
      <c r="C6" s="40">
        <v>3</v>
      </c>
      <c r="D6" s="40">
        <v>4</v>
      </c>
      <c r="E6" s="40">
        <v>6</v>
      </c>
      <c r="F6" s="31">
        <v>14</v>
      </c>
      <c r="G6" s="40">
        <v>2</v>
      </c>
      <c r="H6" s="31">
        <f t="shared" si="0"/>
        <v>29</v>
      </c>
      <c r="I6" s="2">
        <f t="shared" si="1"/>
        <v>194</v>
      </c>
      <c r="J6" s="41"/>
      <c r="K6" s="31">
        <v>14</v>
      </c>
      <c r="L6" s="23">
        <v>3</v>
      </c>
      <c r="M6" s="31">
        <v>3</v>
      </c>
      <c r="N6" s="31">
        <v>4</v>
      </c>
      <c r="O6" s="31">
        <v>7</v>
      </c>
      <c r="P6" s="31">
        <v>2</v>
      </c>
      <c r="Q6" s="31">
        <f t="shared" si="2"/>
        <v>19</v>
      </c>
      <c r="R6" s="32">
        <f t="shared" si="3"/>
        <v>8.4848484848484854E-2</v>
      </c>
      <c r="S6" s="32">
        <f t="shared" si="4"/>
        <v>0.65517241379310343</v>
      </c>
      <c r="T6" s="2">
        <f t="shared" si="5"/>
        <v>33</v>
      </c>
      <c r="U6" s="32">
        <f t="shared" si="6"/>
        <v>0.17010309278350516</v>
      </c>
    </row>
    <row r="7" spans="1:21" x14ac:dyDescent="0.25">
      <c r="A7" s="28">
        <v>41034</v>
      </c>
      <c r="B7" s="40">
        <v>63</v>
      </c>
      <c r="C7" s="40">
        <v>0</v>
      </c>
      <c r="D7" s="40">
        <v>7</v>
      </c>
      <c r="E7" s="40">
        <v>4</v>
      </c>
      <c r="F7" s="31">
        <v>5</v>
      </c>
      <c r="G7" s="40">
        <v>4</v>
      </c>
      <c r="H7" s="31">
        <f t="shared" si="0"/>
        <v>20</v>
      </c>
      <c r="I7" s="2">
        <f t="shared" si="1"/>
        <v>83</v>
      </c>
      <c r="J7" s="41"/>
      <c r="K7" s="31">
        <v>9</v>
      </c>
      <c r="L7" s="23">
        <v>0</v>
      </c>
      <c r="M7" s="31">
        <v>4</v>
      </c>
      <c r="N7" s="31">
        <v>2</v>
      </c>
      <c r="O7" s="31">
        <v>1</v>
      </c>
      <c r="P7" s="31">
        <v>4</v>
      </c>
      <c r="Q7" s="31">
        <f t="shared" si="2"/>
        <v>11</v>
      </c>
      <c r="R7" s="32">
        <f t="shared" si="3"/>
        <v>0.14285714285714285</v>
      </c>
      <c r="S7" s="32">
        <f t="shared" si="4"/>
        <v>0.55000000000000004</v>
      </c>
      <c r="T7" s="2">
        <f t="shared" si="5"/>
        <v>20</v>
      </c>
      <c r="U7" s="32">
        <f t="shared" si="6"/>
        <v>0.24096385542168675</v>
      </c>
    </row>
    <row r="8" spans="1:21" x14ac:dyDescent="0.25">
      <c r="A8" s="28">
        <v>41065</v>
      </c>
      <c r="B8" s="40">
        <v>143</v>
      </c>
      <c r="C8" s="40">
        <v>2</v>
      </c>
      <c r="D8" s="31">
        <v>5</v>
      </c>
      <c r="E8" s="40">
        <v>9</v>
      </c>
      <c r="F8" s="40">
        <v>19</v>
      </c>
      <c r="G8" s="40">
        <v>1</v>
      </c>
      <c r="H8" s="31">
        <f t="shared" si="0"/>
        <v>36</v>
      </c>
      <c r="I8" s="2">
        <f t="shared" si="1"/>
        <v>179</v>
      </c>
      <c r="J8" s="41"/>
      <c r="K8" s="31">
        <v>10</v>
      </c>
      <c r="L8" s="23">
        <v>2</v>
      </c>
      <c r="M8" s="31">
        <v>2</v>
      </c>
      <c r="N8" s="31">
        <v>5</v>
      </c>
      <c r="O8" s="31">
        <v>2</v>
      </c>
      <c r="P8" s="31">
        <v>1</v>
      </c>
      <c r="Q8" s="31">
        <f t="shared" si="2"/>
        <v>12</v>
      </c>
      <c r="R8" s="32">
        <f t="shared" si="3"/>
        <v>6.9930069930069935E-2</v>
      </c>
      <c r="S8" s="32">
        <f t="shared" si="4"/>
        <v>0.33333333333333331</v>
      </c>
      <c r="T8" s="2">
        <f t="shared" si="5"/>
        <v>22</v>
      </c>
      <c r="U8" s="32">
        <f t="shared" si="6"/>
        <v>0.12290502793296089</v>
      </c>
    </row>
    <row r="9" spans="1:21" x14ac:dyDescent="0.25">
      <c r="A9" s="28">
        <v>41095</v>
      </c>
      <c r="B9" s="40">
        <v>177</v>
      </c>
      <c r="C9" s="40">
        <v>2</v>
      </c>
      <c r="D9" s="40">
        <v>3</v>
      </c>
      <c r="E9" s="40">
        <v>4</v>
      </c>
      <c r="F9" s="31">
        <v>9</v>
      </c>
      <c r="G9" s="40">
        <v>2</v>
      </c>
      <c r="H9" s="31">
        <f t="shared" si="0"/>
        <v>20</v>
      </c>
      <c r="I9" s="2">
        <f t="shared" si="1"/>
        <v>197</v>
      </c>
      <c r="J9" s="41"/>
      <c r="K9" s="31">
        <v>12</v>
      </c>
      <c r="L9" s="23">
        <v>2</v>
      </c>
      <c r="M9" s="31">
        <v>2</v>
      </c>
      <c r="N9" s="31">
        <v>3</v>
      </c>
      <c r="O9" s="31">
        <v>4</v>
      </c>
      <c r="P9" s="31">
        <v>0</v>
      </c>
      <c r="Q9" s="31">
        <f t="shared" si="2"/>
        <v>11</v>
      </c>
      <c r="R9" s="32">
        <f t="shared" si="3"/>
        <v>6.7796610169491525E-2</v>
      </c>
      <c r="S9" s="32">
        <f t="shared" si="4"/>
        <v>0.55000000000000004</v>
      </c>
      <c r="T9" s="2">
        <f t="shared" si="5"/>
        <v>23</v>
      </c>
      <c r="U9" s="32">
        <f t="shared" si="6"/>
        <v>0.116751269035533</v>
      </c>
    </row>
    <row r="10" spans="1:21" x14ac:dyDescent="0.25">
      <c r="A10" s="28">
        <v>41126</v>
      </c>
      <c r="B10" s="40">
        <v>137</v>
      </c>
      <c r="C10" s="40">
        <v>0</v>
      </c>
      <c r="D10" s="40">
        <v>0</v>
      </c>
      <c r="E10" s="40">
        <v>7</v>
      </c>
      <c r="F10" s="31">
        <v>9</v>
      </c>
      <c r="G10" s="40">
        <v>1</v>
      </c>
      <c r="H10" s="31">
        <f t="shared" si="0"/>
        <v>17</v>
      </c>
      <c r="I10" s="2">
        <f t="shared" si="1"/>
        <v>154</v>
      </c>
      <c r="J10" s="41"/>
      <c r="K10" s="31">
        <v>7</v>
      </c>
      <c r="L10" s="23">
        <v>0</v>
      </c>
      <c r="M10" s="31">
        <v>0</v>
      </c>
      <c r="N10" s="31">
        <v>6</v>
      </c>
      <c r="O10" s="31">
        <v>3</v>
      </c>
      <c r="P10" s="31">
        <v>1</v>
      </c>
      <c r="Q10" s="31">
        <f>SUM(L10:P10)</f>
        <v>10</v>
      </c>
      <c r="R10" s="32">
        <f t="shared" ref="R10:R15" si="7">SUM(K10/B10)</f>
        <v>5.1094890510948905E-2</v>
      </c>
      <c r="S10" s="32">
        <f t="shared" ref="S10:S15" si="8">(Q10/H10)</f>
        <v>0.58823529411764708</v>
      </c>
      <c r="T10" s="2">
        <f>SUM(K10+Q10)</f>
        <v>17</v>
      </c>
      <c r="U10" s="32">
        <f t="shared" ref="U10:U15" si="9">T10/I10</f>
        <v>0.11038961038961038</v>
      </c>
    </row>
    <row r="11" spans="1:21" x14ac:dyDescent="0.25">
      <c r="A11" s="28">
        <v>41157</v>
      </c>
      <c r="B11" s="40">
        <v>134</v>
      </c>
      <c r="C11" s="40">
        <v>1</v>
      </c>
      <c r="D11" s="40">
        <v>9</v>
      </c>
      <c r="E11" s="40">
        <v>4</v>
      </c>
      <c r="F11" s="31">
        <v>9</v>
      </c>
      <c r="G11" s="40">
        <v>1</v>
      </c>
      <c r="H11" s="31">
        <f t="shared" si="0"/>
        <v>24</v>
      </c>
      <c r="I11" s="2">
        <f t="shared" si="1"/>
        <v>158</v>
      </c>
      <c r="J11" s="41"/>
      <c r="K11" s="31">
        <v>17</v>
      </c>
      <c r="L11" s="23">
        <v>1</v>
      </c>
      <c r="M11" s="31">
        <v>7</v>
      </c>
      <c r="N11" s="31">
        <v>3</v>
      </c>
      <c r="O11" s="31">
        <v>1</v>
      </c>
      <c r="P11" s="31">
        <v>1</v>
      </c>
      <c r="Q11" s="31">
        <f>SUM(L11:P11)</f>
        <v>13</v>
      </c>
      <c r="R11" s="32">
        <f t="shared" si="7"/>
        <v>0.12686567164179105</v>
      </c>
      <c r="S11" s="32">
        <f t="shared" si="8"/>
        <v>0.54166666666666663</v>
      </c>
      <c r="T11" s="2">
        <f>SUM(K11+Q11)</f>
        <v>30</v>
      </c>
      <c r="U11" s="32">
        <f t="shared" si="9"/>
        <v>0.189873417721519</v>
      </c>
    </row>
    <row r="12" spans="1:21" x14ac:dyDescent="0.25">
      <c r="A12" s="28">
        <v>41197</v>
      </c>
      <c r="B12" s="40">
        <v>189</v>
      </c>
      <c r="C12" s="40">
        <v>2</v>
      </c>
      <c r="D12" s="40">
        <v>5</v>
      </c>
      <c r="E12" s="40">
        <v>1</v>
      </c>
      <c r="F12" s="31">
        <v>4</v>
      </c>
      <c r="G12" s="40">
        <v>4</v>
      </c>
      <c r="H12" s="31">
        <f t="shared" si="0"/>
        <v>16</v>
      </c>
      <c r="I12" s="2">
        <f t="shared" si="1"/>
        <v>205</v>
      </c>
      <c r="J12" s="41"/>
      <c r="K12" s="31">
        <v>13</v>
      </c>
      <c r="L12" s="23">
        <v>1</v>
      </c>
      <c r="M12" s="31">
        <v>4</v>
      </c>
      <c r="N12" s="31">
        <v>1</v>
      </c>
      <c r="O12" s="31">
        <v>2</v>
      </c>
      <c r="P12" s="31">
        <v>2</v>
      </c>
      <c r="Q12" s="31">
        <f>SUM(L12:P12)</f>
        <v>10</v>
      </c>
      <c r="R12" s="32">
        <f t="shared" si="7"/>
        <v>6.8783068783068779E-2</v>
      </c>
      <c r="S12" s="32">
        <f t="shared" si="8"/>
        <v>0.625</v>
      </c>
      <c r="T12" s="2">
        <f>SUM(K12+Q12)</f>
        <v>23</v>
      </c>
      <c r="U12" s="32">
        <f t="shared" si="9"/>
        <v>0.11219512195121951</v>
      </c>
    </row>
    <row r="13" spans="1:21" x14ac:dyDescent="0.25">
      <c r="A13" s="28">
        <v>41218</v>
      </c>
      <c r="B13" s="40">
        <v>33</v>
      </c>
      <c r="C13" s="40">
        <v>0</v>
      </c>
      <c r="D13" s="40">
        <v>0</v>
      </c>
      <c r="E13" s="40">
        <v>2</v>
      </c>
      <c r="F13" s="31">
        <v>2</v>
      </c>
      <c r="G13" s="40">
        <v>2</v>
      </c>
      <c r="H13" s="31">
        <f t="shared" si="0"/>
        <v>6</v>
      </c>
      <c r="I13" s="2">
        <f t="shared" si="1"/>
        <v>39</v>
      </c>
      <c r="J13" s="41"/>
      <c r="K13" s="31">
        <v>2</v>
      </c>
      <c r="L13" s="5">
        <v>0</v>
      </c>
      <c r="M13" s="31">
        <v>0</v>
      </c>
      <c r="N13" s="31">
        <v>1</v>
      </c>
      <c r="O13" s="31">
        <v>0</v>
      </c>
      <c r="P13" s="31">
        <v>2</v>
      </c>
      <c r="Q13" s="31">
        <f>SUM(L13:P13)</f>
        <v>3</v>
      </c>
      <c r="R13" s="32">
        <f t="shared" si="7"/>
        <v>6.0606060606060608E-2</v>
      </c>
      <c r="S13" s="32">
        <f t="shared" si="8"/>
        <v>0.5</v>
      </c>
      <c r="T13" s="2">
        <f>SUM(K13+Q13)</f>
        <v>5</v>
      </c>
      <c r="U13" s="32">
        <f t="shared" si="9"/>
        <v>0.12820512820512819</v>
      </c>
    </row>
    <row r="14" spans="1:21" x14ac:dyDescent="0.25">
      <c r="A14" s="28">
        <v>41248</v>
      </c>
      <c r="B14" s="40">
        <v>196</v>
      </c>
      <c r="C14" s="40">
        <v>1</v>
      </c>
      <c r="D14" s="40">
        <v>5</v>
      </c>
      <c r="E14" s="40">
        <v>3</v>
      </c>
      <c r="F14" s="31">
        <v>2</v>
      </c>
      <c r="G14" s="40">
        <v>2</v>
      </c>
      <c r="H14" s="31">
        <f t="shared" si="0"/>
        <v>13</v>
      </c>
      <c r="I14" s="2">
        <f t="shared" si="1"/>
        <v>209</v>
      </c>
      <c r="J14" s="41"/>
      <c r="K14" s="31">
        <v>54</v>
      </c>
      <c r="L14" s="5">
        <v>1</v>
      </c>
      <c r="M14" s="31">
        <v>5</v>
      </c>
      <c r="N14" s="31">
        <v>1</v>
      </c>
      <c r="O14" s="31">
        <v>0</v>
      </c>
      <c r="P14" s="31">
        <v>1</v>
      </c>
      <c r="Q14" s="31">
        <f>SUM(L14:P14)</f>
        <v>8</v>
      </c>
      <c r="R14" s="32">
        <f t="shared" si="7"/>
        <v>0.27551020408163263</v>
      </c>
      <c r="S14" s="32">
        <f t="shared" si="8"/>
        <v>0.61538461538461542</v>
      </c>
      <c r="T14" s="2">
        <f>SUM(K14+Q14)</f>
        <v>62</v>
      </c>
      <c r="U14" s="32">
        <f t="shared" si="9"/>
        <v>0.29665071770334928</v>
      </c>
    </row>
    <row r="15" spans="1:21" x14ac:dyDescent="0.25">
      <c r="A15" s="1" t="s">
        <v>23</v>
      </c>
      <c r="B15" s="40">
        <f t="shared" ref="B15:Q15" si="10">SUM(B3:B14)</f>
        <v>1640</v>
      </c>
      <c r="C15" s="40">
        <f t="shared" si="10"/>
        <v>16</v>
      </c>
      <c r="D15" s="40">
        <f t="shared" si="10"/>
        <v>59</v>
      </c>
      <c r="E15" s="40">
        <f t="shared" si="10"/>
        <v>63</v>
      </c>
      <c r="F15" s="31">
        <f t="shared" si="10"/>
        <v>120</v>
      </c>
      <c r="G15" s="40">
        <f t="shared" si="10"/>
        <v>31</v>
      </c>
      <c r="H15" s="31">
        <f t="shared" si="10"/>
        <v>289</v>
      </c>
      <c r="I15" s="40">
        <f t="shared" si="10"/>
        <v>1929</v>
      </c>
      <c r="J15" s="42"/>
      <c r="K15" s="31">
        <f t="shared" si="10"/>
        <v>243</v>
      </c>
      <c r="L15" s="31">
        <f t="shared" si="10"/>
        <v>15</v>
      </c>
      <c r="M15" s="31">
        <f t="shared" si="10"/>
        <v>44</v>
      </c>
      <c r="N15" s="31">
        <f t="shared" si="10"/>
        <v>42</v>
      </c>
      <c r="O15" s="31">
        <f t="shared" si="10"/>
        <v>48</v>
      </c>
      <c r="P15" s="31">
        <f t="shared" si="10"/>
        <v>14</v>
      </c>
      <c r="Q15" s="31">
        <f t="shared" si="10"/>
        <v>163</v>
      </c>
      <c r="R15" s="32">
        <f t="shared" si="7"/>
        <v>0.14817073170731707</v>
      </c>
      <c r="S15" s="32">
        <f t="shared" si="8"/>
        <v>0.56401384083044981</v>
      </c>
      <c r="T15" s="2">
        <f>SUM(T3:T14)</f>
        <v>406</v>
      </c>
      <c r="U15" s="32">
        <f t="shared" si="9"/>
        <v>0.21047174701918092</v>
      </c>
    </row>
    <row r="16" spans="1:21" x14ac:dyDescent="0.25">
      <c r="A16" s="1" t="s">
        <v>24</v>
      </c>
      <c r="B16" s="31">
        <f t="shared" ref="B16:Q16" si="11">SUM(B15/12)</f>
        <v>136.66666666666666</v>
      </c>
      <c r="C16" s="31">
        <f t="shared" si="11"/>
        <v>1.3333333333333333</v>
      </c>
      <c r="D16" s="31">
        <f t="shared" si="11"/>
        <v>4.916666666666667</v>
      </c>
      <c r="E16" s="31">
        <f t="shared" si="11"/>
        <v>5.25</v>
      </c>
      <c r="F16" s="31">
        <f t="shared" si="11"/>
        <v>10</v>
      </c>
      <c r="G16" s="31">
        <f t="shared" si="11"/>
        <v>2.5833333333333335</v>
      </c>
      <c r="H16" s="31">
        <f t="shared" si="11"/>
        <v>24.083333333333332</v>
      </c>
      <c r="I16" s="31">
        <f t="shared" si="11"/>
        <v>160.75</v>
      </c>
      <c r="J16" s="42"/>
      <c r="K16" s="31">
        <f t="shared" si="11"/>
        <v>20.25</v>
      </c>
      <c r="L16" s="31">
        <f t="shared" si="11"/>
        <v>1.25</v>
      </c>
      <c r="M16" s="31">
        <f t="shared" si="11"/>
        <v>3.6666666666666665</v>
      </c>
      <c r="N16" s="31">
        <f t="shared" si="11"/>
        <v>3.5</v>
      </c>
      <c r="O16" s="31">
        <f t="shared" si="11"/>
        <v>4</v>
      </c>
      <c r="P16" s="31">
        <f t="shared" si="11"/>
        <v>1.1666666666666667</v>
      </c>
      <c r="Q16" s="31">
        <f t="shared" si="11"/>
        <v>13.583333333333334</v>
      </c>
      <c r="R16" s="32"/>
      <c r="S16" s="32"/>
      <c r="T16" s="5">
        <f>SUM(T15/12)</f>
        <v>33.833333333333336</v>
      </c>
      <c r="U16" s="32"/>
    </row>
    <row r="18" spans="1:2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3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x14ac:dyDescent="0.25">
      <c r="A19" s="34" t="s">
        <v>0</v>
      </c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57"/>
      <c r="N19" s="5" t="s">
        <v>1</v>
      </c>
      <c r="O19" s="57"/>
      <c r="P19" s="31"/>
      <c r="Q19" s="31"/>
      <c r="R19" s="32"/>
      <c r="S19" s="32"/>
      <c r="T19" s="2"/>
      <c r="U19" s="32"/>
    </row>
    <row r="20" spans="1:21" x14ac:dyDescent="0.25">
      <c r="A20" s="14" t="s">
        <v>2</v>
      </c>
      <c r="B20" s="15" t="s">
        <v>3</v>
      </c>
      <c r="C20" s="15" t="s">
        <v>4</v>
      </c>
      <c r="D20" s="38" t="s">
        <v>5</v>
      </c>
      <c r="E20" s="15" t="s">
        <v>6</v>
      </c>
      <c r="F20" s="15" t="s">
        <v>7</v>
      </c>
      <c r="G20" s="15" t="s">
        <v>8</v>
      </c>
      <c r="H20" s="18" t="s">
        <v>9</v>
      </c>
      <c r="I20" s="15" t="s">
        <v>10</v>
      </c>
      <c r="J20" s="39"/>
      <c r="K20" s="18" t="s">
        <v>3</v>
      </c>
      <c r="L20" s="18" t="s">
        <v>4</v>
      </c>
      <c r="M20" s="18" t="s">
        <v>5</v>
      </c>
      <c r="N20" s="18" t="s">
        <v>6</v>
      </c>
      <c r="O20" s="18" t="s">
        <v>7</v>
      </c>
      <c r="P20" s="18" t="s">
        <v>8</v>
      </c>
      <c r="Q20" s="18" t="s">
        <v>9</v>
      </c>
      <c r="R20" s="16" t="s">
        <v>3</v>
      </c>
      <c r="S20" s="16" t="s">
        <v>12</v>
      </c>
      <c r="T20" s="16" t="s">
        <v>10</v>
      </c>
      <c r="U20" s="16" t="s">
        <v>16</v>
      </c>
    </row>
    <row r="21" spans="1:21" x14ac:dyDescent="0.25">
      <c r="A21" s="28">
        <v>41279</v>
      </c>
      <c r="B21" s="56">
        <v>143</v>
      </c>
      <c r="C21" s="56">
        <v>1</v>
      </c>
      <c r="D21" s="57">
        <v>3</v>
      </c>
      <c r="E21" s="56">
        <v>3</v>
      </c>
      <c r="F21" s="56">
        <v>6</v>
      </c>
      <c r="G21" s="56">
        <v>2</v>
      </c>
      <c r="H21" s="57">
        <f t="shared" ref="H21:H32" si="12">SUM(C21:G21)</f>
        <v>15</v>
      </c>
      <c r="I21" s="2">
        <f t="shared" ref="I21:I32" si="13">SUM(B21+H21)</f>
        <v>158</v>
      </c>
      <c r="J21" s="41"/>
      <c r="K21" s="57">
        <v>15</v>
      </c>
      <c r="L21" s="23">
        <v>1</v>
      </c>
      <c r="M21" s="57">
        <v>2</v>
      </c>
      <c r="N21" s="57">
        <v>0</v>
      </c>
      <c r="O21" s="57">
        <v>1</v>
      </c>
      <c r="P21" s="57">
        <v>1</v>
      </c>
      <c r="Q21" s="57">
        <f t="shared" ref="Q21:Q30" si="14">SUM(L21:P21)</f>
        <v>5</v>
      </c>
      <c r="R21" s="61">
        <f t="shared" ref="R21:R30" si="15">SUM(K21/B21)</f>
        <v>0.1048951048951049</v>
      </c>
      <c r="S21" s="61">
        <f t="shared" ref="S21:S30" si="16">(Q21/H21)</f>
        <v>0.33333333333333331</v>
      </c>
      <c r="T21" s="2">
        <f t="shared" ref="T21:T30" si="17">SUM(K21+Q21)</f>
        <v>20</v>
      </c>
      <c r="U21" s="61">
        <f t="shared" ref="U21:U30" si="18">T21/I21</f>
        <v>0.12658227848101267</v>
      </c>
    </row>
    <row r="22" spans="1:21" x14ac:dyDescent="0.25">
      <c r="A22" s="28">
        <v>41310</v>
      </c>
      <c r="B22" s="56">
        <v>5</v>
      </c>
      <c r="C22" s="56">
        <v>2</v>
      </c>
      <c r="D22" s="57">
        <v>3</v>
      </c>
      <c r="E22" s="56">
        <v>3</v>
      </c>
      <c r="F22" s="56">
        <v>9</v>
      </c>
      <c r="G22" s="56">
        <v>3</v>
      </c>
      <c r="H22" s="57">
        <f t="shared" si="12"/>
        <v>20</v>
      </c>
      <c r="I22" s="2">
        <f t="shared" si="13"/>
        <v>25</v>
      </c>
      <c r="J22" s="41"/>
      <c r="K22" s="57">
        <v>3</v>
      </c>
      <c r="L22" s="23">
        <v>1</v>
      </c>
      <c r="M22" s="57">
        <v>1</v>
      </c>
      <c r="N22" s="57">
        <v>1</v>
      </c>
      <c r="O22" s="57">
        <v>1</v>
      </c>
      <c r="P22" s="57">
        <v>2</v>
      </c>
      <c r="Q22" s="57">
        <f t="shared" si="14"/>
        <v>6</v>
      </c>
      <c r="R22" s="61">
        <f t="shared" si="15"/>
        <v>0.6</v>
      </c>
      <c r="S22" s="61">
        <f t="shared" si="16"/>
        <v>0.3</v>
      </c>
      <c r="T22" s="2">
        <f t="shared" si="17"/>
        <v>9</v>
      </c>
      <c r="U22" s="61">
        <f t="shared" si="18"/>
        <v>0.36</v>
      </c>
    </row>
    <row r="23" spans="1:21" x14ac:dyDescent="0.25">
      <c r="A23" s="28">
        <v>41338</v>
      </c>
      <c r="B23" s="56">
        <v>10</v>
      </c>
      <c r="C23" s="56">
        <v>2</v>
      </c>
      <c r="D23" s="57">
        <v>6</v>
      </c>
      <c r="E23" s="56">
        <v>3</v>
      </c>
      <c r="F23" s="56">
        <v>13</v>
      </c>
      <c r="G23" s="56">
        <v>6</v>
      </c>
      <c r="H23" s="57">
        <f t="shared" si="12"/>
        <v>30</v>
      </c>
      <c r="I23" s="2">
        <f t="shared" si="13"/>
        <v>40</v>
      </c>
      <c r="J23" s="41"/>
      <c r="K23" s="57">
        <v>4</v>
      </c>
      <c r="L23" s="23">
        <v>2</v>
      </c>
      <c r="M23" s="57">
        <v>4</v>
      </c>
      <c r="N23" s="57">
        <v>2</v>
      </c>
      <c r="O23" s="57">
        <v>10</v>
      </c>
      <c r="P23" s="57">
        <v>4</v>
      </c>
      <c r="Q23" s="57">
        <f t="shared" si="14"/>
        <v>22</v>
      </c>
      <c r="R23" s="61">
        <f t="shared" si="15"/>
        <v>0.4</v>
      </c>
      <c r="S23" s="61">
        <f t="shared" si="16"/>
        <v>0.73333333333333328</v>
      </c>
      <c r="T23" s="2">
        <f t="shared" si="17"/>
        <v>26</v>
      </c>
      <c r="U23" s="61">
        <f t="shared" si="18"/>
        <v>0.65</v>
      </c>
    </row>
    <row r="24" spans="1:21" x14ac:dyDescent="0.25">
      <c r="A24" s="28">
        <v>41369</v>
      </c>
      <c r="B24" s="56">
        <v>57</v>
      </c>
      <c r="C24" s="56">
        <v>0</v>
      </c>
      <c r="D24" s="56">
        <v>6</v>
      </c>
      <c r="E24" s="56">
        <v>9</v>
      </c>
      <c r="F24" s="57">
        <v>7</v>
      </c>
      <c r="G24" s="56">
        <v>4</v>
      </c>
      <c r="H24" s="57">
        <f t="shared" si="12"/>
        <v>26</v>
      </c>
      <c r="I24" s="2">
        <f t="shared" si="13"/>
        <v>83</v>
      </c>
      <c r="J24" s="41"/>
      <c r="K24" s="57">
        <v>5</v>
      </c>
      <c r="L24" s="23">
        <v>0</v>
      </c>
      <c r="M24" s="57">
        <v>3</v>
      </c>
      <c r="N24" s="57">
        <v>4</v>
      </c>
      <c r="O24" s="57">
        <v>3</v>
      </c>
      <c r="P24" s="57">
        <v>1</v>
      </c>
      <c r="Q24" s="57">
        <f t="shared" si="14"/>
        <v>11</v>
      </c>
      <c r="R24" s="61">
        <f t="shared" si="15"/>
        <v>8.771929824561403E-2</v>
      </c>
      <c r="S24" s="61">
        <f t="shared" si="16"/>
        <v>0.42307692307692307</v>
      </c>
      <c r="T24" s="2">
        <f t="shared" si="17"/>
        <v>16</v>
      </c>
      <c r="U24" s="61">
        <f t="shared" si="18"/>
        <v>0.19277108433734941</v>
      </c>
    </row>
    <row r="25" spans="1:21" x14ac:dyDescent="0.25">
      <c r="A25" s="28">
        <v>41399</v>
      </c>
      <c r="B25" s="56">
        <v>93</v>
      </c>
      <c r="C25" s="56">
        <v>0</v>
      </c>
      <c r="D25" s="56">
        <v>7</v>
      </c>
      <c r="E25" s="56">
        <v>3</v>
      </c>
      <c r="F25" s="57">
        <v>7</v>
      </c>
      <c r="G25" s="56">
        <v>10</v>
      </c>
      <c r="H25" s="57">
        <f t="shared" si="12"/>
        <v>27</v>
      </c>
      <c r="I25" s="2">
        <f t="shared" si="13"/>
        <v>120</v>
      </c>
      <c r="J25" s="41"/>
      <c r="K25" s="57">
        <v>9</v>
      </c>
      <c r="L25" s="23">
        <v>0</v>
      </c>
      <c r="M25" s="57">
        <v>5</v>
      </c>
      <c r="N25" s="57">
        <v>0</v>
      </c>
      <c r="O25" s="57">
        <v>0</v>
      </c>
      <c r="P25" s="57">
        <v>6</v>
      </c>
      <c r="Q25" s="57">
        <f t="shared" si="14"/>
        <v>11</v>
      </c>
      <c r="R25" s="61">
        <f t="shared" si="15"/>
        <v>9.6774193548387094E-2</v>
      </c>
      <c r="S25" s="61">
        <f t="shared" si="16"/>
        <v>0.40740740740740738</v>
      </c>
      <c r="T25" s="2">
        <f t="shared" si="17"/>
        <v>20</v>
      </c>
      <c r="U25" s="61">
        <f t="shared" si="18"/>
        <v>0.16666666666666666</v>
      </c>
    </row>
    <row r="26" spans="1:21" x14ac:dyDescent="0.25">
      <c r="A26" s="28">
        <v>41430</v>
      </c>
      <c r="B26" s="56">
        <v>39</v>
      </c>
      <c r="C26" s="56">
        <v>0</v>
      </c>
      <c r="D26" s="57">
        <v>4</v>
      </c>
      <c r="E26" s="56">
        <v>2</v>
      </c>
      <c r="F26" s="56">
        <v>1</v>
      </c>
      <c r="G26" s="56">
        <v>2</v>
      </c>
      <c r="H26" s="57">
        <f t="shared" si="12"/>
        <v>9</v>
      </c>
      <c r="I26" s="2">
        <f t="shared" si="13"/>
        <v>48</v>
      </c>
      <c r="J26" s="41"/>
      <c r="K26" s="57">
        <v>3</v>
      </c>
      <c r="L26" s="23">
        <v>0</v>
      </c>
      <c r="M26" s="57">
        <v>2</v>
      </c>
      <c r="N26" s="57">
        <v>0</v>
      </c>
      <c r="O26" s="57">
        <v>0</v>
      </c>
      <c r="P26" s="57">
        <v>1</v>
      </c>
      <c r="Q26" s="57">
        <f t="shared" si="14"/>
        <v>3</v>
      </c>
      <c r="R26" s="61">
        <f t="shared" si="15"/>
        <v>7.6923076923076927E-2</v>
      </c>
      <c r="S26" s="61">
        <f t="shared" si="16"/>
        <v>0.33333333333333331</v>
      </c>
      <c r="T26" s="2">
        <f t="shared" si="17"/>
        <v>6</v>
      </c>
      <c r="U26" s="61">
        <f t="shared" si="18"/>
        <v>0.125</v>
      </c>
    </row>
    <row r="27" spans="1:21" x14ac:dyDescent="0.25">
      <c r="A27" s="28">
        <v>41460</v>
      </c>
      <c r="B27" s="56">
        <v>55</v>
      </c>
      <c r="C27" s="56">
        <v>4</v>
      </c>
      <c r="D27" s="56">
        <v>5</v>
      </c>
      <c r="E27" s="56">
        <v>5</v>
      </c>
      <c r="F27" s="57">
        <v>8</v>
      </c>
      <c r="G27" s="56">
        <v>4</v>
      </c>
      <c r="H27" s="57">
        <f t="shared" si="12"/>
        <v>26</v>
      </c>
      <c r="I27" s="2">
        <f t="shared" si="13"/>
        <v>81</v>
      </c>
      <c r="J27" s="41"/>
      <c r="K27" s="57">
        <v>1</v>
      </c>
      <c r="L27" s="23">
        <v>2</v>
      </c>
      <c r="M27" s="57">
        <v>1</v>
      </c>
      <c r="N27" s="57">
        <v>1</v>
      </c>
      <c r="O27" s="57">
        <v>0</v>
      </c>
      <c r="P27" s="57">
        <v>2</v>
      </c>
      <c r="Q27" s="57">
        <f t="shared" si="14"/>
        <v>6</v>
      </c>
      <c r="R27" s="61">
        <f t="shared" si="15"/>
        <v>1.8181818181818181E-2</v>
      </c>
      <c r="S27" s="61">
        <f t="shared" si="16"/>
        <v>0.23076923076923078</v>
      </c>
      <c r="T27" s="2">
        <f t="shared" si="17"/>
        <v>7</v>
      </c>
      <c r="U27" s="61">
        <f t="shared" si="18"/>
        <v>8.6419753086419748E-2</v>
      </c>
    </row>
    <row r="28" spans="1:21" x14ac:dyDescent="0.25">
      <c r="A28" s="28">
        <v>41491</v>
      </c>
      <c r="B28" s="56">
        <v>131</v>
      </c>
      <c r="C28" s="56">
        <v>2</v>
      </c>
      <c r="D28" s="56">
        <v>3</v>
      </c>
      <c r="E28" s="56">
        <v>1</v>
      </c>
      <c r="F28" s="57">
        <v>2</v>
      </c>
      <c r="G28" s="56">
        <v>4</v>
      </c>
      <c r="H28" s="57">
        <f t="shared" si="12"/>
        <v>12</v>
      </c>
      <c r="I28" s="2">
        <f t="shared" si="13"/>
        <v>143</v>
      </c>
      <c r="J28" s="41"/>
      <c r="K28" s="57">
        <v>2</v>
      </c>
      <c r="L28" s="23">
        <v>1</v>
      </c>
      <c r="M28" s="57">
        <v>3</v>
      </c>
      <c r="N28" s="57">
        <v>0</v>
      </c>
      <c r="O28" s="57">
        <v>0</v>
      </c>
      <c r="P28" s="57">
        <v>2</v>
      </c>
      <c r="Q28" s="57">
        <f t="shared" si="14"/>
        <v>6</v>
      </c>
      <c r="R28" s="61">
        <f t="shared" si="15"/>
        <v>1.5267175572519083E-2</v>
      </c>
      <c r="S28" s="61">
        <f t="shared" si="16"/>
        <v>0.5</v>
      </c>
      <c r="T28" s="2">
        <f t="shared" si="17"/>
        <v>8</v>
      </c>
      <c r="U28" s="61">
        <f t="shared" si="18"/>
        <v>5.5944055944055944E-2</v>
      </c>
    </row>
    <row r="29" spans="1:21" x14ac:dyDescent="0.25">
      <c r="A29" s="28">
        <v>41522</v>
      </c>
      <c r="B29" s="56">
        <v>79</v>
      </c>
      <c r="C29" s="56">
        <v>2</v>
      </c>
      <c r="D29" s="56">
        <v>7</v>
      </c>
      <c r="E29" s="56">
        <v>8</v>
      </c>
      <c r="F29" s="57">
        <v>7</v>
      </c>
      <c r="G29" s="56">
        <v>9</v>
      </c>
      <c r="H29" s="57">
        <f t="shared" si="12"/>
        <v>33</v>
      </c>
      <c r="I29" s="2">
        <f t="shared" si="13"/>
        <v>112</v>
      </c>
      <c r="J29" s="41"/>
      <c r="K29" s="57">
        <v>36</v>
      </c>
      <c r="L29" s="23">
        <v>2</v>
      </c>
      <c r="M29" s="57">
        <v>6</v>
      </c>
      <c r="N29" s="57">
        <v>5</v>
      </c>
      <c r="O29" s="57">
        <v>2</v>
      </c>
      <c r="P29" s="57">
        <v>6</v>
      </c>
      <c r="Q29" s="57">
        <f t="shared" si="14"/>
        <v>21</v>
      </c>
      <c r="R29" s="61">
        <f t="shared" si="15"/>
        <v>0.45569620253164556</v>
      </c>
      <c r="S29" s="61">
        <f t="shared" si="16"/>
        <v>0.63636363636363635</v>
      </c>
      <c r="T29" s="2">
        <f t="shared" si="17"/>
        <v>57</v>
      </c>
      <c r="U29" s="61">
        <f t="shared" si="18"/>
        <v>0.5089285714285714</v>
      </c>
    </row>
    <row r="30" spans="1:21" x14ac:dyDescent="0.25">
      <c r="A30" s="28">
        <v>41562</v>
      </c>
      <c r="B30" s="56">
        <v>28</v>
      </c>
      <c r="C30" s="56">
        <v>4</v>
      </c>
      <c r="D30" s="56">
        <v>5</v>
      </c>
      <c r="E30" s="56">
        <v>11</v>
      </c>
      <c r="F30" s="57">
        <v>8</v>
      </c>
      <c r="G30" s="56">
        <v>6</v>
      </c>
      <c r="H30" s="57">
        <f t="shared" si="12"/>
        <v>34</v>
      </c>
      <c r="I30" s="2">
        <f t="shared" si="13"/>
        <v>62</v>
      </c>
      <c r="J30" s="41"/>
      <c r="K30" s="57">
        <v>17</v>
      </c>
      <c r="L30" s="23">
        <v>4</v>
      </c>
      <c r="M30" s="57">
        <v>1</v>
      </c>
      <c r="N30" s="57">
        <v>4</v>
      </c>
      <c r="O30" s="57">
        <v>4</v>
      </c>
      <c r="P30" s="57">
        <v>2</v>
      </c>
      <c r="Q30" s="57">
        <f t="shared" si="14"/>
        <v>15</v>
      </c>
      <c r="R30" s="61">
        <f t="shared" si="15"/>
        <v>0.6071428571428571</v>
      </c>
      <c r="S30" s="61">
        <f t="shared" si="16"/>
        <v>0.44117647058823528</v>
      </c>
      <c r="T30" s="2">
        <f t="shared" si="17"/>
        <v>32</v>
      </c>
      <c r="U30" s="61">
        <f t="shared" si="18"/>
        <v>0.5161290322580645</v>
      </c>
    </row>
    <row r="31" spans="1:21" x14ac:dyDescent="0.25">
      <c r="A31" s="28">
        <v>41583</v>
      </c>
      <c r="B31" s="56">
        <v>179</v>
      </c>
      <c r="C31" s="56">
        <v>0</v>
      </c>
      <c r="D31" s="56">
        <v>10</v>
      </c>
      <c r="E31" s="56">
        <v>7</v>
      </c>
      <c r="F31" s="57">
        <v>3</v>
      </c>
      <c r="G31" s="56">
        <v>2</v>
      </c>
      <c r="H31" s="57">
        <f t="shared" si="12"/>
        <v>22</v>
      </c>
      <c r="I31" s="2">
        <f t="shared" si="13"/>
        <v>201</v>
      </c>
      <c r="J31" s="41"/>
      <c r="K31" s="57">
        <v>17</v>
      </c>
      <c r="L31" s="5">
        <v>0</v>
      </c>
      <c r="M31" s="57">
        <v>4</v>
      </c>
      <c r="N31" s="57">
        <v>4</v>
      </c>
      <c r="O31" s="57">
        <v>0</v>
      </c>
      <c r="P31" s="57">
        <v>1</v>
      </c>
      <c r="Q31" s="57">
        <f>SUM(L31:P31)</f>
        <v>9</v>
      </c>
      <c r="R31" s="61">
        <f>SUM(K31/B31)</f>
        <v>9.4972067039106142E-2</v>
      </c>
      <c r="S31" s="61">
        <f>(Q31/H31)</f>
        <v>0.40909090909090912</v>
      </c>
      <c r="T31" s="2">
        <f>SUM(K31+Q31)</f>
        <v>26</v>
      </c>
      <c r="U31" s="61">
        <f>T31/I31</f>
        <v>0.12935323383084577</v>
      </c>
    </row>
    <row r="32" spans="1:21" x14ac:dyDescent="0.25">
      <c r="A32" s="28">
        <v>41613</v>
      </c>
      <c r="B32" s="56">
        <v>11</v>
      </c>
      <c r="C32" s="56">
        <v>1</v>
      </c>
      <c r="D32" s="56">
        <v>4</v>
      </c>
      <c r="E32" s="56">
        <v>4</v>
      </c>
      <c r="F32" s="57">
        <v>2</v>
      </c>
      <c r="G32" s="56">
        <v>4</v>
      </c>
      <c r="H32" s="57">
        <f t="shared" si="12"/>
        <v>15</v>
      </c>
      <c r="I32" s="2">
        <f t="shared" si="13"/>
        <v>26</v>
      </c>
      <c r="J32" s="41"/>
      <c r="K32" s="57">
        <v>5</v>
      </c>
      <c r="L32" s="5">
        <v>0</v>
      </c>
      <c r="M32" s="57">
        <v>1</v>
      </c>
      <c r="N32" s="57">
        <v>1</v>
      </c>
      <c r="O32" s="57">
        <v>0</v>
      </c>
      <c r="P32" s="57">
        <v>2</v>
      </c>
      <c r="Q32" s="57">
        <f>SUM(L32:P32)</f>
        <v>4</v>
      </c>
      <c r="R32" s="61">
        <f>SUM(K32/B32)</f>
        <v>0.45454545454545453</v>
      </c>
      <c r="S32" s="61">
        <f>(Q32/H32)</f>
        <v>0.26666666666666666</v>
      </c>
      <c r="T32" s="2">
        <f>SUM(K32+Q32)</f>
        <v>9</v>
      </c>
      <c r="U32" s="61">
        <f>T32/I32</f>
        <v>0.34615384615384615</v>
      </c>
    </row>
    <row r="33" spans="1:21" x14ac:dyDescent="0.25">
      <c r="A33" s="1" t="s">
        <v>25</v>
      </c>
      <c r="B33" s="56">
        <f t="shared" ref="B33:Q33" si="19">SUM(B21:B32)</f>
        <v>830</v>
      </c>
      <c r="C33" s="56">
        <f t="shared" si="19"/>
        <v>18</v>
      </c>
      <c r="D33" s="56">
        <f t="shared" si="19"/>
        <v>63</v>
      </c>
      <c r="E33" s="56">
        <f t="shared" si="19"/>
        <v>59</v>
      </c>
      <c r="F33" s="57">
        <f t="shared" si="19"/>
        <v>73</v>
      </c>
      <c r="G33" s="56">
        <f t="shared" si="19"/>
        <v>56</v>
      </c>
      <c r="H33" s="57">
        <f t="shared" si="19"/>
        <v>269</v>
      </c>
      <c r="I33" s="59">
        <f t="shared" si="19"/>
        <v>1099</v>
      </c>
      <c r="J33" s="42"/>
      <c r="K33" s="57">
        <f t="shared" si="19"/>
        <v>117</v>
      </c>
      <c r="L33" s="57">
        <f t="shared" si="19"/>
        <v>13</v>
      </c>
      <c r="M33" s="57">
        <f t="shared" si="19"/>
        <v>33</v>
      </c>
      <c r="N33" s="57">
        <f t="shared" si="19"/>
        <v>22</v>
      </c>
      <c r="O33" s="57">
        <f t="shared" si="19"/>
        <v>21</v>
      </c>
      <c r="P33" s="57">
        <f t="shared" si="19"/>
        <v>30</v>
      </c>
      <c r="Q33" s="57">
        <f t="shared" si="19"/>
        <v>119</v>
      </c>
      <c r="R33" s="61">
        <f>SUM(R21:R32)/12</f>
        <v>0.25100977071879865</v>
      </c>
      <c r="S33" s="61">
        <f>SUM(S21:S32)/12</f>
        <v>0.41787927033025074</v>
      </c>
      <c r="T33" s="2">
        <f>SUM(T21:T32)</f>
        <v>236</v>
      </c>
      <c r="U33" s="61">
        <f>SUM(U21:U32)/12</f>
        <v>0.27199571018223606</v>
      </c>
    </row>
    <row r="34" spans="1:21" x14ac:dyDescent="0.25">
      <c r="A34" s="1" t="s">
        <v>26</v>
      </c>
      <c r="B34" s="57">
        <f t="shared" ref="B34:Q34" si="20">SUM(B33/12)</f>
        <v>69.166666666666671</v>
      </c>
      <c r="C34" s="57">
        <f t="shared" si="20"/>
        <v>1.5</v>
      </c>
      <c r="D34" s="57">
        <f t="shared" si="20"/>
        <v>5.25</v>
      </c>
      <c r="E34" s="57">
        <f t="shared" si="20"/>
        <v>4.916666666666667</v>
      </c>
      <c r="F34" s="57">
        <f t="shared" si="20"/>
        <v>6.083333333333333</v>
      </c>
      <c r="G34" s="57">
        <f t="shared" si="20"/>
        <v>4.666666666666667</v>
      </c>
      <c r="H34" s="57">
        <f t="shared" si="20"/>
        <v>22.416666666666668</v>
      </c>
      <c r="I34" s="60">
        <f t="shared" si="20"/>
        <v>91.583333333333329</v>
      </c>
      <c r="J34" s="42"/>
      <c r="K34" s="57">
        <f t="shared" si="20"/>
        <v>9.75</v>
      </c>
      <c r="L34" s="57">
        <f t="shared" si="20"/>
        <v>1.0833333333333333</v>
      </c>
      <c r="M34" s="57">
        <f t="shared" si="20"/>
        <v>2.75</v>
      </c>
      <c r="N34" s="57">
        <f t="shared" si="20"/>
        <v>1.8333333333333333</v>
      </c>
      <c r="O34" s="57">
        <f t="shared" si="20"/>
        <v>1.75</v>
      </c>
      <c r="P34" s="57">
        <f t="shared" si="20"/>
        <v>2.5</v>
      </c>
      <c r="Q34" s="57">
        <f t="shared" si="20"/>
        <v>9.9166666666666661</v>
      </c>
      <c r="R34" s="58"/>
      <c r="S34" s="58"/>
      <c r="T34" s="5">
        <f>SUM(T33/12)</f>
        <v>19.666666666666668</v>
      </c>
      <c r="U34" s="58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13" workbookViewId="0">
      <selection activeCell="R33" sqref="R33"/>
    </sheetView>
  </sheetViews>
  <sheetFormatPr defaultColWidth="7.85546875" defaultRowHeight="15" x14ac:dyDescent="0.25"/>
  <cols>
    <col min="1" max="1" width="7.85546875" customWidth="1"/>
    <col min="2" max="2" width="5.7109375" customWidth="1"/>
    <col min="3" max="3" width="5.28515625" customWidth="1"/>
    <col min="4" max="4" width="5.7109375" customWidth="1"/>
    <col min="5" max="5" width="5.42578125" customWidth="1"/>
    <col min="6" max="6" width="5" customWidth="1"/>
    <col min="7" max="7" width="7.85546875" customWidth="1"/>
    <col min="8" max="8" width="6.85546875" customWidth="1"/>
    <col min="9" max="9" width="6.7109375" customWidth="1"/>
    <col min="10" max="10" width="3.42578125" customWidth="1"/>
    <col min="11" max="15" width="4.85546875" customWidth="1"/>
    <col min="16" max="16" width="5.42578125" customWidth="1"/>
    <col min="17" max="17" width="4.85546875" customWidth="1"/>
    <col min="18" max="18" width="5.140625" customWidth="1"/>
    <col min="19" max="19" width="6.5703125" customWidth="1"/>
    <col min="20" max="20" width="6.42578125" customWidth="1"/>
    <col min="21" max="21" width="8.28515625" customWidth="1"/>
  </cols>
  <sheetData>
    <row r="1" spans="1:21" x14ac:dyDescent="0.25">
      <c r="A1" s="34" t="s">
        <v>0</v>
      </c>
      <c r="B1" s="35"/>
      <c r="C1" s="35"/>
      <c r="D1" s="35"/>
      <c r="E1" s="35"/>
      <c r="F1" s="36"/>
      <c r="G1" s="35"/>
      <c r="H1" s="36"/>
      <c r="I1" s="35"/>
      <c r="J1" s="37"/>
      <c r="K1" s="5"/>
      <c r="L1" s="5"/>
      <c r="M1" s="60"/>
      <c r="N1" s="5" t="s">
        <v>1</v>
      </c>
      <c r="O1" s="60"/>
      <c r="P1" s="31"/>
      <c r="Q1" s="31"/>
      <c r="R1" s="32"/>
      <c r="S1" s="32"/>
      <c r="T1" s="2"/>
      <c r="U1" s="32"/>
    </row>
    <row r="2" spans="1:21" x14ac:dyDescent="0.25">
      <c r="A2" s="14" t="s">
        <v>2</v>
      </c>
      <c r="B2" s="15" t="s">
        <v>3</v>
      </c>
      <c r="C2" s="15" t="s">
        <v>4</v>
      </c>
      <c r="D2" s="38" t="s">
        <v>5</v>
      </c>
      <c r="E2" s="15" t="s">
        <v>6</v>
      </c>
      <c r="F2" s="15" t="s">
        <v>7</v>
      </c>
      <c r="G2" s="15" t="s">
        <v>8</v>
      </c>
      <c r="H2" s="18" t="s">
        <v>9</v>
      </c>
      <c r="I2" s="15" t="s">
        <v>10</v>
      </c>
      <c r="J2" s="48"/>
      <c r="K2" s="18" t="s">
        <v>3</v>
      </c>
      <c r="L2" s="18" t="s">
        <v>4</v>
      </c>
      <c r="M2" s="18" t="s">
        <v>5</v>
      </c>
      <c r="N2" s="18" t="s">
        <v>6</v>
      </c>
      <c r="O2" s="18" t="s">
        <v>7</v>
      </c>
      <c r="P2" s="18" t="s">
        <v>31</v>
      </c>
      <c r="Q2" s="18" t="s">
        <v>9</v>
      </c>
      <c r="R2" s="16" t="s">
        <v>3</v>
      </c>
      <c r="S2" s="16" t="s">
        <v>12</v>
      </c>
      <c r="T2" s="16" t="s">
        <v>10</v>
      </c>
      <c r="U2" s="16" t="s">
        <v>16</v>
      </c>
    </row>
    <row r="3" spans="1:21" x14ac:dyDescent="0.25">
      <c r="A3" s="28">
        <v>41644</v>
      </c>
      <c r="B3" s="56">
        <v>57</v>
      </c>
      <c r="C3" s="56">
        <v>4</v>
      </c>
      <c r="D3" s="57">
        <v>4</v>
      </c>
      <c r="E3" s="56">
        <v>2</v>
      </c>
      <c r="F3" s="56">
        <v>7</v>
      </c>
      <c r="G3" s="56">
        <v>4</v>
      </c>
      <c r="H3" s="57">
        <f t="shared" ref="H3:H14" si="0">SUM(C3:G3)</f>
        <v>21</v>
      </c>
      <c r="I3" s="5">
        <f t="shared" ref="I3:I14" si="1">SUM(B3+H3)</f>
        <v>78</v>
      </c>
      <c r="J3" s="52"/>
      <c r="K3" s="31">
        <v>7</v>
      </c>
      <c r="L3" s="53">
        <v>2</v>
      </c>
      <c r="M3" s="31">
        <v>3</v>
      </c>
      <c r="N3" s="31">
        <v>0</v>
      </c>
      <c r="O3" s="31">
        <v>3</v>
      </c>
      <c r="P3" s="31">
        <v>2</v>
      </c>
      <c r="Q3" s="31">
        <f t="shared" ref="Q3:Q14" si="2">SUM(L3:P3)</f>
        <v>10</v>
      </c>
      <c r="R3" s="32">
        <f t="shared" ref="R3:R14" si="3">SUM(K3/B3)</f>
        <v>0.12280701754385964</v>
      </c>
      <c r="S3" s="32">
        <f t="shared" ref="S3:S14" si="4">(Q3/H3)</f>
        <v>0.47619047619047616</v>
      </c>
      <c r="T3" s="54">
        <f t="shared" ref="T3:T14" si="5">SUM(K3+Q3)</f>
        <v>17</v>
      </c>
      <c r="U3" s="32">
        <f t="shared" ref="U3:U14" si="6">T3/I3</f>
        <v>0.21794871794871795</v>
      </c>
    </row>
    <row r="4" spans="1:21" x14ac:dyDescent="0.25">
      <c r="A4" s="28">
        <v>41675</v>
      </c>
      <c r="B4" s="56">
        <v>84</v>
      </c>
      <c r="C4" s="56">
        <v>0</v>
      </c>
      <c r="D4" s="57">
        <v>7</v>
      </c>
      <c r="E4" s="56">
        <v>4</v>
      </c>
      <c r="F4" s="56">
        <v>10</v>
      </c>
      <c r="G4" s="56">
        <v>5</v>
      </c>
      <c r="H4" s="57">
        <f t="shared" si="0"/>
        <v>26</v>
      </c>
      <c r="I4" s="2">
        <f t="shared" si="1"/>
        <v>110</v>
      </c>
      <c r="J4" s="52"/>
      <c r="K4" s="31">
        <v>5</v>
      </c>
      <c r="L4" s="53">
        <v>0</v>
      </c>
      <c r="M4" s="31">
        <v>7</v>
      </c>
      <c r="N4" s="31">
        <v>1</v>
      </c>
      <c r="O4" s="31">
        <v>0</v>
      </c>
      <c r="P4" s="31">
        <v>2</v>
      </c>
      <c r="Q4" s="31">
        <f t="shared" si="2"/>
        <v>10</v>
      </c>
      <c r="R4" s="32">
        <f t="shared" si="3"/>
        <v>5.9523809523809521E-2</v>
      </c>
      <c r="S4" s="32">
        <f t="shared" si="4"/>
        <v>0.38461538461538464</v>
      </c>
      <c r="T4" s="54">
        <f t="shared" si="5"/>
        <v>15</v>
      </c>
      <c r="U4" s="32">
        <f t="shared" si="6"/>
        <v>0.13636363636363635</v>
      </c>
    </row>
    <row r="5" spans="1:21" x14ac:dyDescent="0.25">
      <c r="A5" s="28">
        <v>41703</v>
      </c>
      <c r="B5" s="56">
        <v>70</v>
      </c>
      <c r="C5" s="56">
        <v>2</v>
      </c>
      <c r="D5" s="57">
        <v>4</v>
      </c>
      <c r="E5" s="56">
        <v>7</v>
      </c>
      <c r="F5" s="56">
        <v>11</v>
      </c>
      <c r="G5" s="56">
        <v>4</v>
      </c>
      <c r="H5" s="57">
        <f t="shared" si="0"/>
        <v>28</v>
      </c>
      <c r="I5" s="2">
        <f t="shared" si="1"/>
        <v>98</v>
      </c>
      <c r="J5" s="52"/>
      <c r="K5" s="31">
        <v>8</v>
      </c>
      <c r="L5" s="53">
        <v>2</v>
      </c>
      <c r="M5" s="31">
        <v>2</v>
      </c>
      <c r="N5" s="31">
        <v>0</v>
      </c>
      <c r="O5" s="31">
        <v>0</v>
      </c>
      <c r="P5" s="31">
        <v>2</v>
      </c>
      <c r="Q5" s="31">
        <f t="shared" si="2"/>
        <v>6</v>
      </c>
      <c r="R5" s="32">
        <f t="shared" si="3"/>
        <v>0.11428571428571428</v>
      </c>
      <c r="S5" s="32">
        <f t="shared" si="4"/>
        <v>0.21428571428571427</v>
      </c>
      <c r="T5" s="54">
        <f t="shared" si="5"/>
        <v>14</v>
      </c>
      <c r="U5" s="32">
        <f t="shared" si="6"/>
        <v>0.14285714285714285</v>
      </c>
    </row>
    <row r="6" spans="1:21" x14ac:dyDescent="0.25">
      <c r="A6" s="28">
        <v>41734</v>
      </c>
      <c r="B6" s="56">
        <v>38</v>
      </c>
      <c r="C6" s="56">
        <v>3</v>
      </c>
      <c r="D6" s="56">
        <v>6</v>
      </c>
      <c r="E6" s="56">
        <v>9</v>
      </c>
      <c r="F6" s="57">
        <v>7</v>
      </c>
      <c r="G6" s="56">
        <v>4</v>
      </c>
      <c r="H6" s="57">
        <f t="shared" si="0"/>
        <v>29</v>
      </c>
      <c r="I6" s="2">
        <f t="shared" si="1"/>
        <v>67</v>
      </c>
      <c r="J6" s="52"/>
      <c r="K6" s="31">
        <v>6</v>
      </c>
      <c r="L6" s="53">
        <v>3</v>
      </c>
      <c r="M6" s="31">
        <v>6</v>
      </c>
      <c r="N6" s="31">
        <v>2</v>
      </c>
      <c r="O6" s="31">
        <v>4</v>
      </c>
      <c r="P6" s="31">
        <v>1</v>
      </c>
      <c r="Q6" s="31">
        <f t="shared" si="2"/>
        <v>16</v>
      </c>
      <c r="R6" s="32">
        <f t="shared" si="3"/>
        <v>0.15789473684210525</v>
      </c>
      <c r="S6" s="32">
        <f t="shared" si="4"/>
        <v>0.55172413793103448</v>
      </c>
      <c r="T6" s="54">
        <f t="shared" si="5"/>
        <v>22</v>
      </c>
      <c r="U6" s="32">
        <f t="shared" si="6"/>
        <v>0.32835820895522388</v>
      </c>
    </row>
    <row r="7" spans="1:21" x14ac:dyDescent="0.25">
      <c r="A7" s="28">
        <v>41764</v>
      </c>
      <c r="B7" s="56">
        <v>96</v>
      </c>
      <c r="C7" s="56">
        <v>0</v>
      </c>
      <c r="D7" s="56">
        <v>7</v>
      </c>
      <c r="E7" s="56">
        <v>10</v>
      </c>
      <c r="F7" s="57">
        <v>2</v>
      </c>
      <c r="G7" s="56">
        <v>8</v>
      </c>
      <c r="H7" s="57">
        <f t="shared" si="0"/>
        <v>27</v>
      </c>
      <c r="I7" s="2">
        <f t="shared" si="1"/>
        <v>123</v>
      </c>
      <c r="J7" s="52"/>
      <c r="K7" s="31">
        <v>14</v>
      </c>
      <c r="L7" s="53">
        <v>0</v>
      </c>
      <c r="M7" s="31">
        <v>6</v>
      </c>
      <c r="N7" s="31">
        <v>6</v>
      </c>
      <c r="O7" s="31">
        <v>0</v>
      </c>
      <c r="P7" s="31">
        <v>5</v>
      </c>
      <c r="Q7" s="31">
        <f t="shared" si="2"/>
        <v>17</v>
      </c>
      <c r="R7" s="32">
        <f t="shared" si="3"/>
        <v>0.14583333333333334</v>
      </c>
      <c r="S7" s="32">
        <f t="shared" si="4"/>
        <v>0.62962962962962965</v>
      </c>
      <c r="T7" s="54">
        <f t="shared" si="5"/>
        <v>31</v>
      </c>
      <c r="U7" s="32">
        <f t="shared" si="6"/>
        <v>0.25203252032520324</v>
      </c>
    </row>
    <row r="8" spans="1:21" x14ac:dyDescent="0.25">
      <c r="A8" s="28">
        <v>41795</v>
      </c>
      <c r="B8" s="56">
        <v>11</v>
      </c>
      <c r="C8" s="56">
        <v>0</v>
      </c>
      <c r="D8" s="57">
        <v>2</v>
      </c>
      <c r="E8" s="56">
        <v>2</v>
      </c>
      <c r="F8" s="56">
        <v>4</v>
      </c>
      <c r="G8" s="56">
        <v>5</v>
      </c>
      <c r="H8" s="57">
        <f t="shared" si="0"/>
        <v>13</v>
      </c>
      <c r="I8" s="2">
        <f t="shared" si="1"/>
        <v>24</v>
      </c>
      <c r="J8" s="52"/>
      <c r="K8" s="31">
        <v>0</v>
      </c>
      <c r="L8" s="53">
        <v>0</v>
      </c>
      <c r="M8" s="31">
        <v>1</v>
      </c>
      <c r="N8" s="31">
        <v>0</v>
      </c>
      <c r="O8" s="31">
        <v>3</v>
      </c>
      <c r="P8" s="31">
        <v>0</v>
      </c>
      <c r="Q8" s="31">
        <f t="shared" si="2"/>
        <v>4</v>
      </c>
      <c r="R8" s="32">
        <f t="shared" si="3"/>
        <v>0</v>
      </c>
      <c r="S8" s="32">
        <f t="shared" si="4"/>
        <v>0.30769230769230771</v>
      </c>
      <c r="T8" s="54">
        <f t="shared" si="5"/>
        <v>4</v>
      </c>
      <c r="U8" s="32">
        <f t="shared" si="6"/>
        <v>0.16666666666666666</v>
      </c>
    </row>
    <row r="9" spans="1:21" x14ac:dyDescent="0.25">
      <c r="A9" s="28">
        <v>41825</v>
      </c>
      <c r="B9" s="56">
        <v>10</v>
      </c>
      <c r="C9" s="56">
        <v>1</v>
      </c>
      <c r="D9" s="56">
        <v>1</v>
      </c>
      <c r="E9" s="56">
        <v>2</v>
      </c>
      <c r="F9" s="57">
        <v>4</v>
      </c>
      <c r="G9" s="56">
        <v>4</v>
      </c>
      <c r="H9" s="57">
        <f t="shared" si="0"/>
        <v>12</v>
      </c>
      <c r="I9" s="2">
        <f t="shared" si="1"/>
        <v>22</v>
      </c>
      <c r="J9" s="52"/>
      <c r="K9" s="31">
        <v>0</v>
      </c>
      <c r="L9" s="53">
        <v>1</v>
      </c>
      <c r="M9" s="31">
        <v>1</v>
      </c>
      <c r="N9" s="31">
        <v>1</v>
      </c>
      <c r="O9" s="31">
        <v>0</v>
      </c>
      <c r="P9" s="31">
        <v>4</v>
      </c>
      <c r="Q9" s="31">
        <f t="shared" si="2"/>
        <v>7</v>
      </c>
      <c r="R9" s="32">
        <f t="shared" si="3"/>
        <v>0</v>
      </c>
      <c r="S9" s="32">
        <f t="shared" si="4"/>
        <v>0.58333333333333337</v>
      </c>
      <c r="T9" s="54">
        <f t="shared" si="5"/>
        <v>7</v>
      </c>
      <c r="U9" s="32">
        <f t="shared" si="6"/>
        <v>0.31818181818181818</v>
      </c>
    </row>
    <row r="10" spans="1:21" x14ac:dyDescent="0.25">
      <c r="A10" s="28">
        <v>41856</v>
      </c>
      <c r="B10" s="56">
        <v>111</v>
      </c>
      <c r="C10" s="56">
        <v>1</v>
      </c>
      <c r="D10" s="56">
        <v>5</v>
      </c>
      <c r="E10" s="56">
        <v>4</v>
      </c>
      <c r="F10" s="57">
        <v>3</v>
      </c>
      <c r="G10" s="56">
        <v>3</v>
      </c>
      <c r="H10" s="57">
        <f t="shared" si="0"/>
        <v>16</v>
      </c>
      <c r="I10" s="2">
        <f t="shared" si="1"/>
        <v>127</v>
      </c>
      <c r="J10" s="52"/>
      <c r="K10" s="31">
        <v>11</v>
      </c>
      <c r="L10" s="53">
        <v>0</v>
      </c>
      <c r="M10" s="31">
        <v>3</v>
      </c>
      <c r="N10" s="31">
        <v>1</v>
      </c>
      <c r="O10" s="31">
        <v>1</v>
      </c>
      <c r="P10" s="31">
        <v>0</v>
      </c>
      <c r="Q10" s="31">
        <f t="shared" si="2"/>
        <v>5</v>
      </c>
      <c r="R10" s="32">
        <f t="shared" si="3"/>
        <v>9.90990990990991E-2</v>
      </c>
      <c r="S10" s="32">
        <f t="shared" si="4"/>
        <v>0.3125</v>
      </c>
      <c r="T10" s="54">
        <f t="shared" si="5"/>
        <v>16</v>
      </c>
      <c r="U10" s="32">
        <f t="shared" si="6"/>
        <v>0.12598425196850394</v>
      </c>
    </row>
    <row r="11" spans="1:21" x14ac:dyDescent="0.25">
      <c r="A11" s="28">
        <v>41887</v>
      </c>
      <c r="B11" s="56">
        <v>61</v>
      </c>
      <c r="C11" s="56">
        <v>1</v>
      </c>
      <c r="D11" s="56">
        <v>1</v>
      </c>
      <c r="E11" s="56">
        <v>2</v>
      </c>
      <c r="F11" s="57">
        <v>0</v>
      </c>
      <c r="G11" s="56">
        <v>3</v>
      </c>
      <c r="H11" s="57">
        <f t="shared" si="0"/>
        <v>7</v>
      </c>
      <c r="I11" s="2">
        <f t="shared" si="1"/>
        <v>68</v>
      </c>
      <c r="J11" s="52"/>
      <c r="K11" s="31">
        <v>3</v>
      </c>
      <c r="L11" s="53">
        <v>1</v>
      </c>
      <c r="M11" s="31">
        <v>0</v>
      </c>
      <c r="N11" s="31">
        <v>0</v>
      </c>
      <c r="O11" s="31">
        <v>0</v>
      </c>
      <c r="P11" s="31">
        <v>3</v>
      </c>
      <c r="Q11" s="31">
        <f t="shared" si="2"/>
        <v>4</v>
      </c>
      <c r="R11" s="32">
        <f t="shared" si="3"/>
        <v>4.9180327868852458E-2</v>
      </c>
      <c r="S11" s="32">
        <f t="shared" si="4"/>
        <v>0.5714285714285714</v>
      </c>
      <c r="T11" s="54">
        <f t="shared" si="5"/>
        <v>7</v>
      </c>
      <c r="U11" s="32">
        <f t="shared" si="6"/>
        <v>0.10294117647058823</v>
      </c>
    </row>
    <row r="12" spans="1:21" x14ac:dyDescent="0.25">
      <c r="A12" s="28">
        <v>41927</v>
      </c>
      <c r="B12" s="56">
        <v>115</v>
      </c>
      <c r="C12" s="56">
        <v>1</v>
      </c>
      <c r="D12" s="56">
        <v>3</v>
      </c>
      <c r="E12" s="56">
        <v>3</v>
      </c>
      <c r="F12" s="57">
        <v>7</v>
      </c>
      <c r="G12" s="56">
        <v>5</v>
      </c>
      <c r="H12" s="57">
        <f t="shared" si="0"/>
        <v>19</v>
      </c>
      <c r="I12" s="2">
        <f t="shared" si="1"/>
        <v>134</v>
      </c>
      <c r="J12" s="52"/>
      <c r="K12" s="31">
        <v>5</v>
      </c>
      <c r="L12" s="53">
        <v>1</v>
      </c>
      <c r="M12" s="31">
        <v>3</v>
      </c>
      <c r="N12" s="31">
        <v>0</v>
      </c>
      <c r="O12" s="31">
        <v>0</v>
      </c>
      <c r="P12" s="31">
        <v>5</v>
      </c>
      <c r="Q12" s="31">
        <f t="shared" si="2"/>
        <v>9</v>
      </c>
      <c r="R12" s="32">
        <f t="shared" si="3"/>
        <v>4.3478260869565216E-2</v>
      </c>
      <c r="S12" s="32">
        <f t="shared" si="4"/>
        <v>0.47368421052631576</v>
      </c>
      <c r="T12" s="54">
        <f t="shared" si="5"/>
        <v>14</v>
      </c>
      <c r="U12" s="32">
        <f t="shared" si="6"/>
        <v>0.1044776119402985</v>
      </c>
    </row>
    <row r="13" spans="1:21" x14ac:dyDescent="0.25">
      <c r="A13" s="28">
        <v>41948</v>
      </c>
      <c r="B13" s="56">
        <v>24</v>
      </c>
      <c r="C13" s="56">
        <v>3</v>
      </c>
      <c r="D13" s="56">
        <v>3</v>
      </c>
      <c r="E13" s="56">
        <v>2</v>
      </c>
      <c r="F13" s="57">
        <v>2</v>
      </c>
      <c r="G13" s="56">
        <v>5</v>
      </c>
      <c r="H13" s="57">
        <f t="shared" si="0"/>
        <v>15</v>
      </c>
      <c r="I13" s="2">
        <f t="shared" si="1"/>
        <v>39</v>
      </c>
      <c r="J13" s="52"/>
      <c r="K13" s="31">
        <v>2</v>
      </c>
      <c r="L13" s="51">
        <v>1</v>
      </c>
      <c r="M13" s="31">
        <v>1</v>
      </c>
      <c r="N13" s="31">
        <v>0</v>
      </c>
      <c r="O13" s="31">
        <v>0</v>
      </c>
      <c r="P13" s="31">
        <v>1</v>
      </c>
      <c r="Q13" s="31">
        <f t="shared" si="2"/>
        <v>3</v>
      </c>
      <c r="R13" s="32">
        <f t="shared" si="3"/>
        <v>8.3333333333333329E-2</v>
      </c>
      <c r="S13" s="32">
        <f t="shared" si="4"/>
        <v>0.2</v>
      </c>
      <c r="T13" s="54">
        <f t="shared" si="5"/>
        <v>5</v>
      </c>
      <c r="U13" s="32">
        <f t="shared" si="6"/>
        <v>0.12820512820512819</v>
      </c>
    </row>
    <row r="14" spans="1:21" x14ac:dyDescent="0.25">
      <c r="A14" s="28">
        <v>41978</v>
      </c>
      <c r="B14" s="56">
        <v>59</v>
      </c>
      <c r="C14" s="56">
        <v>0</v>
      </c>
      <c r="D14" s="56">
        <v>6</v>
      </c>
      <c r="E14" s="56">
        <v>4</v>
      </c>
      <c r="F14" s="57">
        <v>3</v>
      </c>
      <c r="G14" s="56">
        <v>0</v>
      </c>
      <c r="H14" s="57">
        <f t="shared" si="0"/>
        <v>13</v>
      </c>
      <c r="I14" s="2">
        <f t="shared" si="1"/>
        <v>72</v>
      </c>
      <c r="J14" s="52"/>
      <c r="K14" s="31">
        <v>0</v>
      </c>
      <c r="L14" s="51">
        <v>0</v>
      </c>
      <c r="M14" s="31">
        <v>1</v>
      </c>
      <c r="N14" s="31">
        <v>0</v>
      </c>
      <c r="O14" s="31">
        <v>0</v>
      </c>
      <c r="P14" s="31">
        <v>0</v>
      </c>
      <c r="Q14" s="31">
        <f t="shared" si="2"/>
        <v>1</v>
      </c>
      <c r="R14" s="32">
        <f t="shared" si="3"/>
        <v>0</v>
      </c>
      <c r="S14" s="32">
        <f t="shared" si="4"/>
        <v>7.6923076923076927E-2</v>
      </c>
      <c r="T14" s="54">
        <f t="shared" si="5"/>
        <v>1</v>
      </c>
      <c r="U14" s="32">
        <f t="shared" si="6"/>
        <v>1.3888888888888888E-2</v>
      </c>
    </row>
    <row r="15" spans="1:21" x14ac:dyDescent="0.25">
      <c r="A15" s="1" t="s">
        <v>27</v>
      </c>
      <c r="B15" s="56">
        <f t="shared" ref="B15:Q15" si="7">SUM(B3:B14)</f>
        <v>736</v>
      </c>
      <c r="C15" s="56">
        <f t="shared" si="7"/>
        <v>16</v>
      </c>
      <c r="D15" s="56">
        <f t="shared" si="7"/>
        <v>49</v>
      </c>
      <c r="E15" s="56">
        <f t="shared" si="7"/>
        <v>51</v>
      </c>
      <c r="F15" s="57">
        <f t="shared" si="7"/>
        <v>60</v>
      </c>
      <c r="G15" s="56">
        <f t="shared" si="7"/>
        <v>50</v>
      </c>
      <c r="H15" s="57">
        <f t="shared" si="7"/>
        <v>226</v>
      </c>
      <c r="I15" s="56">
        <f t="shared" si="7"/>
        <v>962</v>
      </c>
      <c r="J15" s="42"/>
      <c r="K15" s="31">
        <f t="shared" si="7"/>
        <v>61</v>
      </c>
      <c r="L15" s="31">
        <f t="shared" si="7"/>
        <v>11</v>
      </c>
      <c r="M15" s="31">
        <f t="shared" si="7"/>
        <v>34</v>
      </c>
      <c r="N15" s="31">
        <f t="shared" si="7"/>
        <v>11</v>
      </c>
      <c r="O15" s="31">
        <f t="shared" si="7"/>
        <v>11</v>
      </c>
      <c r="P15" s="31">
        <f t="shared" si="7"/>
        <v>25</v>
      </c>
      <c r="Q15" s="31">
        <f t="shared" si="7"/>
        <v>92</v>
      </c>
      <c r="R15" s="32">
        <f>SUM(K15/B15)</f>
        <v>8.2880434782608689E-2</v>
      </c>
      <c r="S15" s="32">
        <f>(Q15/H15)</f>
        <v>0.40707964601769914</v>
      </c>
      <c r="T15" s="54">
        <f>SUM(K15+Q15)</f>
        <v>153</v>
      </c>
      <c r="U15" s="32">
        <f>T15/I15</f>
        <v>0.15904365904365905</v>
      </c>
    </row>
    <row r="16" spans="1:21" x14ac:dyDescent="0.25">
      <c r="A16" s="55" t="s">
        <v>28</v>
      </c>
      <c r="B16" s="57">
        <f t="shared" ref="B16:Q16" si="8">SUM(B15/12)</f>
        <v>61.333333333333336</v>
      </c>
      <c r="C16" s="57">
        <f t="shared" si="8"/>
        <v>1.3333333333333333</v>
      </c>
      <c r="D16" s="57">
        <f t="shared" si="8"/>
        <v>4.083333333333333</v>
      </c>
      <c r="E16" s="57">
        <f t="shared" si="8"/>
        <v>4.25</v>
      </c>
      <c r="F16" s="57">
        <f t="shared" si="8"/>
        <v>5</v>
      </c>
      <c r="G16" s="57">
        <f t="shared" si="8"/>
        <v>4.166666666666667</v>
      </c>
      <c r="H16" s="57">
        <f t="shared" si="8"/>
        <v>18.833333333333332</v>
      </c>
      <c r="I16" s="57">
        <f t="shared" si="8"/>
        <v>80.166666666666671</v>
      </c>
      <c r="J16" s="42"/>
      <c r="K16" s="31">
        <f t="shared" si="8"/>
        <v>5.083333333333333</v>
      </c>
      <c r="L16" s="31">
        <f t="shared" si="8"/>
        <v>0.91666666666666663</v>
      </c>
      <c r="M16" s="31">
        <f t="shared" si="8"/>
        <v>2.8333333333333335</v>
      </c>
      <c r="N16" s="31">
        <f t="shared" si="8"/>
        <v>0.91666666666666663</v>
      </c>
      <c r="O16" s="31">
        <f t="shared" si="8"/>
        <v>0.91666666666666663</v>
      </c>
      <c r="P16" s="31">
        <f t="shared" si="8"/>
        <v>2.0833333333333335</v>
      </c>
      <c r="Q16" s="31">
        <f t="shared" si="8"/>
        <v>7.666666666666667</v>
      </c>
      <c r="R16" s="32">
        <f>SUM(K16/B16)</f>
        <v>8.2880434782608689E-2</v>
      </c>
      <c r="S16" s="32">
        <f>(Q16/H16)</f>
        <v>0.40707964601769914</v>
      </c>
      <c r="T16" s="51">
        <f>SUM(K16+Q16)</f>
        <v>12.75</v>
      </c>
      <c r="U16" s="32">
        <f>T16/I16</f>
        <v>0.15904365904365902</v>
      </c>
    </row>
    <row r="17" spans="1:23" x14ac:dyDescent="0.25">
      <c r="A17" s="55"/>
      <c r="B17" s="57"/>
      <c r="C17" s="57"/>
      <c r="D17" s="57"/>
      <c r="E17" s="57"/>
      <c r="F17" s="57"/>
      <c r="G17" s="57"/>
      <c r="H17" s="57"/>
      <c r="I17" s="57"/>
      <c r="J17" s="42"/>
      <c r="K17" s="31"/>
      <c r="L17" s="31"/>
      <c r="M17" s="31"/>
      <c r="N17" s="31"/>
      <c r="O17" s="31"/>
      <c r="P17" s="31"/>
      <c r="Q17" s="31"/>
      <c r="R17" s="32"/>
      <c r="S17" s="32"/>
      <c r="T17" s="54"/>
      <c r="U17" s="32"/>
    </row>
    <row r="19" spans="1:23" x14ac:dyDescent="0.25">
      <c r="A19" s="34" t="s">
        <v>0</v>
      </c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31"/>
      <c r="N19" s="5" t="s">
        <v>1</v>
      </c>
      <c r="O19" s="31"/>
      <c r="P19" s="31"/>
      <c r="Q19" s="31"/>
      <c r="R19" s="32"/>
      <c r="S19" s="32"/>
      <c r="T19" s="2"/>
      <c r="U19" s="32"/>
      <c r="V19" s="62"/>
    </row>
    <row r="20" spans="1:23" x14ac:dyDescent="0.25">
      <c r="A20" s="44" t="s">
        <v>2</v>
      </c>
      <c r="B20" s="45" t="s">
        <v>3</v>
      </c>
      <c r="C20" s="45" t="s">
        <v>4</v>
      </c>
      <c r="D20" s="46" t="s">
        <v>5</v>
      </c>
      <c r="E20" s="45" t="s">
        <v>6</v>
      </c>
      <c r="F20" s="45" t="s">
        <v>7</v>
      </c>
      <c r="G20" s="45" t="s">
        <v>8</v>
      </c>
      <c r="H20" s="47" t="s">
        <v>9</v>
      </c>
      <c r="I20" s="45" t="s">
        <v>10</v>
      </c>
      <c r="J20" s="48"/>
      <c r="K20" s="47" t="s">
        <v>3</v>
      </c>
      <c r="L20" s="47" t="s">
        <v>4</v>
      </c>
      <c r="M20" s="47" t="s">
        <v>5</v>
      </c>
      <c r="N20" s="47" t="s">
        <v>6</v>
      </c>
      <c r="O20" s="47" t="s">
        <v>7</v>
      </c>
      <c r="P20" s="47" t="s">
        <v>8</v>
      </c>
      <c r="Q20" s="47" t="s">
        <v>9</v>
      </c>
      <c r="R20" s="49" t="s">
        <v>3</v>
      </c>
      <c r="S20" s="49" t="s">
        <v>12</v>
      </c>
      <c r="T20" s="49" t="s">
        <v>10</v>
      </c>
      <c r="U20" s="49" t="s">
        <v>16</v>
      </c>
      <c r="V20" s="62" t="s">
        <v>37</v>
      </c>
      <c r="W20" s="49" t="s">
        <v>38</v>
      </c>
    </row>
    <row r="21" spans="1:23" x14ac:dyDescent="0.25">
      <c r="A21" s="50">
        <v>42009</v>
      </c>
      <c r="B21" s="40">
        <v>53</v>
      </c>
      <c r="C21" s="40">
        <v>2</v>
      </c>
      <c r="D21" s="31">
        <v>6</v>
      </c>
      <c r="E21" s="40">
        <v>3</v>
      </c>
      <c r="F21" s="40">
        <v>3</v>
      </c>
      <c r="G21" s="40">
        <v>1</v>
      </c>
      <c r="H21" s="31">
        <f t="shared" ref="H21:H32" si="9">SUM(C21:G21)</f>
        <v>15</v>
      </c>
      <c r="I21" s="51">
        <f t="shared" ref="I21:I32" si="10">SUM(B21+H21)</f>
        <v>68</v>
      </c>
      <c r="J21" s="52"/>
      <c r="K21" s="31">
        <v>1</v>
      </c>
      <c r="L21" s="53">
        <v>0</v>
      </c>
      <c r="M21" s="31">
        <v>5</v>
      </c>
      <c r="N21" s="31">
        <v>2</v>
      </c>
      <c r="O21" s="31">
        <v>2</v>
      </c>
      <c r="P21" s="31">
        <v>0</v>
      </c>
      <c r="Q21" s="31">
        <f t="shared" ref="Q21:Q32" si="11">SUM(L21:P21)</f>
        <v>9</v>
      </c>
      <c r="R21" s="32">
        <f t="shared" ref="R21:R32" si="12">SUM(K21/B21)</f>
        <v>1.8867924528301886E-2</v>
      </c>
      <c r="S21" s="32">
        <f t="shared" ref="S21:S34" si="13">(Q21/H21)</f>
        <v>0.6</v>
      </c>
      <c r="T21" s="54">
        <f t="shared" ref="T21:T32" si="14">SUM(K21+Q21)</f>
        <v>10</v>
      </c>
      <c r="U21" s="32">
        <f t="shared" ref="U21:U32" si="15">T21/I21</f>
        <v>0.14705882352941177</v>
      </c>
      <c r="V21" s="62"/>
    </row>
    <row r="22" spans="1:23" x14ac:dyDescent="0.25">
      <c r="A22" s="50">
        <v>42040</v>
      </c>
      <c r="B22" s="40">
        <v>106</v>
      </c>
      <c r="C22" s="40">
        <v>0</v>
      </c>
      <c r="D22" s="31">
        <v>4</v>
      </c>
      <c r="E22" s="40">
        <v>1</v>
      </c>
      <c r="F22" s="40">
        <v>1</v>
      </c>
      <c r="G22" s="40">
        <v>2</v>
      </c>
      <c r="H22" s="31">
        <f t="shared" si="9"/>
        <v>8</v>
      </c>
      <c r="I22" s="54">
        <f t="shared" si="10"/>
        <v>114</v>
      </c>
      <c r="J22" s="52"/>
      <c r="K22" s="31">
        <v>5</v>
      </c>
      <c r="L22" s="53">
        <v>0</v>
      </c>
      <c r="M22" s="31">
        <v>0</v>
      </c>
      <c r="N22" s="31">
        <v>0</v>
      </c>
      <c r="O22" s="31">
        <v>0</v>
      </c>
      <c r="P22" s="31">
        <v>1</v>
      </c>
      <c r="Q22" s="31">
        <f t="shared" si="11"/>
        <v>1</v>
      </c>
      <c r="R22" s="32">
        <f t="shared" si="12"/>
        <v>4.716981132075472E-2</v>
      </c>
      <c r="S22" s="32">
        <f t="shared" si="13"/>
        <v>0.125</v>
      </c>
      <c r="T22" s="54">
        <f t="shared" si="14"/>
        <v>6</v>
      </c>
      <c r="U22" s="32">
        <f t="shared" si="15"/>
        <v>5.2631578947368418E-2</v>
      </c>
      <c r="V22" s="62"/>
    </row>
    <row r="23" spans="1:23" x14ac:dyDescent="0.25">
      <c r="A23" s="50">
        <v>42068</v>
      </c>
      <c r="B23" s="40">
        <v>12</v>
      </c>
      <c r="C23" s="40">
        <v>1</v>
      </c>
      <c r="D23" s="31">
        <v>5</v>
      </c>
      <c r="E23" s="40">
        <v>1</v>
      </c>
      <c r="F23" s="40">
        <v>6</v>
      </c>
      <c r="G23" s="40">
        <v>11</v>
      </c>
      <c r="H23" s="31">
        <f t="shared" si="9"/>
        <v>24</v>
      </c>
      <c r="I23" s="54">
        <f t="shared" si="10"/>
        <v>36</v>
      </c>
      <c r="J23" s="52"/>
      <c r="K23" s="31">
        <v>1</v>
      </c>
      <c r="L23" s="53">
        <v>1</v>
      </c>
      <c r="M23" s="31">
        <v>1</v>
      </c>
      <c r="N23" s="31">
        <v>0</v>
      </c>
      <c r="O23" s="31">
        <v>1</v>
      </c>
      <c r="P23" s="31">
        <v>3</v>
      </c>
      <c r="Q23" s="31">
        <f t="shared" si="11"/>
        <v>6</v>
      </c>
      <c r="R23" s="32">
        <f t="shared" si="12"/>
        <v>8.3333333333333329E-2</v>
      </c>
      <c r="S23" s="32">
        <f t="shared" si="13"/>
        <v>0.25</v>
      </c>
      <c r="T23" s="54">
        <f t="shared" si="14"/>
        <v>7</v>
      </c>
      <c r="U23" s="32">
        <f t="shared" si="15"/>
        <v>0.19444444444444445</v>
      </c>
      <c r="V23" s="62"/>
    </row>
    <row r="24" spans="1:23" x14ac:dyDescent="0.25">
      <c r="A24" s="50">
        <v>42099</v>
      </c>
      <c r="B24" s="40">
        <v>150</v>
      </c>
      <c r="C24" s="40">
        <v>1</v>
      </c>
      <c r="D24" s="40">
        <v>5</v>
      </c>
      <c r="E24" s="40">
        <v>6</v>
      </c>
      <c r="F24" s="31">
        <v>4</v>
      </c>
      <c r="G24" s="40">
        <v>3</v>
      </c>
      <c r="H24" s="31">
        <f t="shared" si="9"/>
        <v>19</v>
      </c>
      <c r="I24" s="54">
        <f t="shared" si="10"/>
        <v>169</v>
      </c>
      <c r="J24" s="52"/>
      <c r="K24" s="31">
        <v>17</v>
      </c>
      <c r="L24" s="53">
        <v>0</v>
      </c>
      <c r="M24" s="31">
        <v>4</v>
      </c>
      <c r="N24" s="31">
        <v>5</v>
      </c>
      <c r="O24" s="31">
        <v>0</v>
      </c>
      <c r="P24" s="31">
        <v>2</v>
      </c>
      <c r="Q24" s="31">
        <f t="shared" si="11"/>
        <v>11</v>
      </c>
      <c r="R24" s="32">
        <f t="shared" si="12"/>
        <v>0.11333333333333333</v>
      </c>
      <c r="S24" s="32">
        <f t="shared" si="13"/>
        <v>0.57894736842105265</v>
      </c>
      <c r="T24" s="54">
        <f t="shared" si="14"/>
        <v>28</v>
      </c>
      <c r="U24" s="32">
        <f t="shared" si="15"/>
        <v>0.16568047337278108</v>
      </c>
      <c r="V24" s="62"/>
    </row>
    <row r="25" spans="1:23" x14ac:dyDescent="0.25">
      <c r="A25" s="50">
        <v>42129</v>
      </c>
      <c r="B25" s="40">
        <v>148</v>
      </c>
      <c r="C25" s="40">
        <v>1</v>
      </c>
      <c r="D25" s="40">
        <v>4</v>
      </c>
      <c r="E25" s="40">
        <v>5</v>
      </c>
      <c r="F25" s="31">
        <v>1</v>
      </c>
      <c r="G25" s="40">
        <v>3</v>
      </c>
      <c r="H25" s="31">
        <f t="shared" si="9"/>
        <v>14</v>
      </c>
      <c r="I25" s="54">
        <f t="shared" si="10"/>
        <v>162</v>
      </c>
      <c r="J25" s="52"/>
      <c r="K25" s="31">
        <v>44</v>
      </c>
      <c r="L25" s="53">
        <v>0</v>
      </c>
      <c r="M25" s="31">
        <v>3</v>
      </c>
      <c r="N25" s="31">
        <v>4</v>
      </c>
      <c r="O25" s="31">
        <v>0</v>
      </c>
      <c r="P25" s="31">
        <v>0</v>
      </c>
      <c r="Q25" s="31">
        <f t="shared" si="11"/>
        <v>7</v>
      </c>
      <c r="R25" s="32">
        <f t="shared" si="12"/>
        <v>0.29729729729729731</v>
      </c>
      <c r="S25" s="32">
        <f t="shared" si="13"/>
        <v>0.5</v>
      </c>
      <c r="T25" s="54">
        <f t="shared" si="14"/>
        <v>51</v>
      </c>
      <c r="U25" s="32">
        <f t="shared" si="15"/>
        <v>0.31481481481481483</v>
      </c>
      <c r="V25" s="62"/>
    </row>
    <row r="26" spans="1:23" x14ac:dyDescent="0.25">
      <c r="A26" s="50">
        <v>42160</v>
      </c>
      <c r="B26" s="40">
        <v>20</v>
      </c>
      <c r="C26" s="40">
        <v>1</v>
      </c>
      <c r="D26" s="31">
        <v>3</v>
      </c>
      <c r="E26" s="40">
        <v>4</v>
      </c>
      <c r="F26" s="40">
        <v>9</v>
      </c>
      <c r="G26" s="40">
        <v>2</v>
      </c>
      <c r="H26" s="31">
        <f t="shared" si="9"/>
        <v>19</v>
      </c>
      <c r="I26" s="54">
        <f t="shared" si="10"/>
        <v>39</v>
      </c>
      <c r="J26" s="52"/>
      <c r="K26" s="31">
        <v>6</v>
      </c>
      <c r="L26" s="53">
        <v>0</v>
      </c>
      <c r="M26" s="31">
        <v>0</v>
      </c>
      <c r="N26" s="31">
        <v>1</v>
      </c>
      <c r="O26" s="31">
        <v>6</v>
      </c>
      <c r="P26" s="31">
        <v>2</v>
      </c>
      <c r="Q26" s="31">
        <f t="shared" si="11"/>
        <v>9</v>
      </c>
      <c r="R26" s="32">
        <f t="shared" si="12"/>
        <v>0.3</v>
      </c>
      <c r="S26" s="32">
        <f t="shared" si="13"/>
        <v>0.47368421052631576</v>
      </c>
      <c r="T26" s="54">
        <f t="shared" si="14"/>
        <v>15</v>
      </c>
      <c r="U26" s="32">
        <f t="shared" si="15"/>
        <v>0.38461538461538464</v>
      </c>
      <c r="V26" s="62">
        <v>42705</v>
      </c>
      <c r="W26">
        <v>14</v>
      </c>
    </row>
    <row r="27" spans="1:23" x14ac:dyDescent="0.25">
      <c r="A27" s="50">
        <v>42190</v>
      </c>
      <c r="B27" s="40">
        <v>20</v>
      </c>
      <c r="C27" s="40">
        <v>2</v>
      </c>
      <c r="D27" s="40">
        <v>2</v>
      </c>
      <c r="E27" s="40">
        <v>5</v>
      </c>
      <c r="F27" s="31">
        <v>6</v>
      </c>
      <c r="G27" s="40">
        <v>1</v>
      </c>
      <c r="H27" s="31">
        <f t="shared" si="9"/>
        <v>16</v>
      </c>
      <c r="I27" s="54">
        <f t="shared" si="10"/>
        <v>36</v>
      </c>
      <c r="J27" s="52"/>
      <c r="K27" s="31">
        <v>3</v>
      </c>
      <c r="L27" s="53">
        <v>2</v>
      </c>
      <c r="M27" s="31">
        <v>2</v>
      </c>
      <c r="N27" s="31">
        <v>1</v>
      </c>
      <c r="O27" s="31">
        <v>4</v>
      </c>
      <c r="P27" s="31">
        <v>1</v>
      </c>
      <c r="Q27" s="31">
        <f t="shared" si="11"/>
        <v>10</v>
      </c>
      <c r="R27" s="32">
        <f t="shared" si="12"/>
        <v>0.15</v>
      </c>
      <c r="S27" s="32">
        <f t="shared" si="13"/>
        <v>0.625</v>
      </c>
      <c r="T27" s="54">
        <f t="shared" si="14"/>
        <v>13</v>
      </c>
      <c r="U27" s="32">
        <f t="shared" si="15"/>
        <v>0.3611111111111111</v>
      </c>
      <c r="V27" s="62">
        <v>42736</v>
      </c>
      <c r="W27">
        <v>17</v>
      </c>
    </row>
    <row r="28" spans="1:23" x14ac:dyDescent="0.25">
      <c r="A28" s="50">
        <v>42221</v>
      </c>
      <c r="B28" s="40">
        <v>90</v>
      </c>
      <c r="C28" s="40">
        <v>0</v>
      </c>
      <c r="D28" s="40">
        <v>3</v>
      </c>
      <c r="E28" s="40">
        <v>5</v>
      </c>
      <c r="F28" s="31">
        <v>4</v>
      </c>
      <c r="G28" s="40">
        <v>1</v>
      </c>
      <c r="H28" s="31">
        <f t="shared" si="9"/>
        <v>13</v>
      </c>
      <c r="I28" s="54">
        <f t="shared" si="10"/>
        <v>103</v>
      </c>
      <c r="J28" s="52"/>
      <c r="K28" s="31">
        <v>10</v>
      </c>
      <c r="L28" s="53">
        <v>0</v>
      </c>
      <c r="M28" s="31">
        <v>3</v>
      </c>
      <c r="N28" s="31">
        <v>5</v>
      </c>
      <c r="O28" s="31">
        <v>2</v>
      </c>
      <c r="P28" s="31">
        <v>0</v>
      </c>
      <c r="Q28" s="31">
        <f t="shared" si="11"/>
        <v>10</v>
      </c>
      <c r="R28" s="32">
        <f t="shared" si="12"/>
        <v>0.1111111111111111</v>
      </c>
      <c r="S28" s="32">
        <f t="shared" si="13"/>
        <v>0.76923076923076927</v>
      </c>
      <c r="T28" s="54">
        <f t="shared" si="14"/>
        <v>20</v>
      </c>
      <c r="U28" s="32">
        <f t="shared" si="15"/>
        <v>0.1941747572815534</v>
      </c>
      <c r="V28" s="62">
        <v>42767</v>
      </c>
      <c r="W28">
        <v>80</v>
      </c>
    </row>
    <row r="29" spans="1:23" x14ac:dyDescent="0.25">
      <c r="A29" s="50">
        <v>42252</v>
      </c>
      <c r="B29" s="40">
        <v>213</v>
      </c>
      <c r="C29" s="40">
        <v>1</v>
      </c>
      <c r="D29" s="40">
        <v>3</v>
      </c>
      <c r="E29" s="40">
        <v>1</v>
      </c>
      <c r="F29" s="31">
        <v>6</v>
      </c>
      <c r="G29" s="40">
        <v>1</v>
      </c>
      <c r="H29" s="31">
        <f t="shared" si="9"/>
        <v>12</v>
      </c>
      <c r="I29" s="54">
        <f t="shared" si="10"/>
        <v>225</v>
      </c>
      <c r="J29" s="52"/>
      <c r="K29" s="31">
        <v>20</v>
      </c>
      <c r="L29" s="53">
        <v>1</v>
      </c>
      <c r="M29" s="31">
        <v>2</v>
      </c>
      <c r="N29" s="31">
        <v>0</v>
      </c>
      <c r="O29" s="31">
        <v>3</v>
      </c>
      <c r="P29" s="31">
        <v>1</v>
      </c>
      <c r="Q29" s="31">
        <f t="shared" si="11"/>
        <v>7</v>
      </c>
      <c r="R29" s="32">
        <f t="shared" si="12"/>
        <v>9.3896713615023469E-2</v>
      </c>
      <c r="S29" s="32">
        <f t="shared" si="13"/>
        <v>0.58333333333333337</v>
      </c>
      <c r="T29" s="54">
        <f t="shared" si="14"/>
        <v>27</v>
      </c>
      <c r="U29" s="32">
        <f t="shared" si="15"/>
        <v>0.12</v>
      </c>
      <c r="V29" s="62">
        <v>42795</v>
      </c>
      <c r="W29">
        <v>193</v>
      </c>
    </row>
    <row r="30" spans="1:23" x14ac:dyDescent="0.25">
      <c r="A30" s="50">
        <v>42292</v>
      </c>
      <c r="B30" s="40">
        <v>103</v>
      </c>
      <c r="C30" s="40">
        <v>3</v>
      </c>
      <c r="D30" s="40">
        <v>4</v>
      </c>
      <c r="E30" s="40">
        <v>1</v>
      </c>
      <c r="F30" s="31">
        <v>4</v>
      </c>
      <c r="G30" s="40">
        <v>4</v>
      </c>
      <c r="H30" s="31">
        <f t="shared" si="9"/>
        <v>16</v>
      </c>
      <c r="I30" s="54">
        <f t="shared" si="10"/>
        <v>119</v>
      </c>
      <c r="J30" s="52"/>
      <c r="K30" s="31">
        <v>19</v>
      </c>
      <c r="L30" s="53">
        <v>2</v>
      </c>
      <c r="M30" s="31">
        <v>2</v>
      </c>
      <c r="N30" s="31">
        <v>0</v>
      </c>
      <c r="O30" s="31">
        <v>2</v>
      </c>
      <c r="P30" s="31">
        <v>1</v>
      </c>
      <c r="Q30" s="31">
        <f t="shared" si="11"/>
        <v>7</v>
      </c>
      <c r="R30" s="32">
        <f t="shared" si="12"/>
        <v>0.18446601941747573</v>
      </c>
      <c r="S30" s="32">
        <f t="shared" si="13"/>
        <v>0.4375</v>
      </c>
      <c r="T30" s="54">
        <f t="shared" si="14"/>
        <v>26</v>
      </c>
      <c r="U30" s="32">
        <f t="shared" si="15"/>
        <v>0.21848739495798319</v>
      </c>
      <c r="V30" s="62">
        <v>42826</v>
      </c>
      <c r="W30">
        <v>84</v>
      </c>
    </row>
    <row r="31" spans="1:23" x14ac:dyDescent="0.25">
      <c r="A31" s="50">
        <v>42313</v>
      </c>
      <c r="B31" s="40">
        <v>44</v>
      </c>
      <c r="C31" s="40">
        <v>0</v>
      </c>
      <c r="D31" s="40">
        <v>0</v>
      </c>
      <c r="E31" s="40">
        <v>6</v>
      </c>
      <c r="F31" s="31">
        <v>5</v>
      </c>
      <c r="G31" s="40">
        <v>0</v>
      </c>
      <c r="H31" s="31">
        <f t="shared" si="9"/>
        <v>11</v>
      </c>
      <c r="I31" s="54">
        <f t="shared" si="10"/>
        <v>55</v>
      </c>
      <c r="J31" s="52"/>
      <c r="K31" s="31">
        <v>5</v>
      </c>
      <c r="L31" s="51">
        <v>0</v>
      </c>
      <c r="M31" s="31">
        <v>0</v>
      </c>
      <c r="N31" s="31">
        <v>3</v>
      </c>
      <c r="O31" s="31">
        <v>0</v>
      </c>
      <c r="P31" s="31">
        <v>0</v>
      </c>
      <c r="Q31" s="31">
        <f t="shared" si="11"/>
        <v>3</v>
      </c>
      <c r="R31" s="32">
        <f t="shared" si="12"/>
        <v>0.11363636363636363</v>
      </c>
      <c r="S31" s="32">
        <f t="shared" si="13"/>
        <v>0.27272727272727271</v>
      </c>
      <c r="T31" s="54">
        <f t="shared" si="14"/>
        <v>8</v>
      </c>
      <c r="U31" s="32">
        <f t="shared" si="15"/>
        <v>0.14545454545454545</v>
      </c>
      <c r="V31" s="62">
        <v>42856</v>
      </c>
      <c r="W31">
        <v>39</v>
      </c>
    </row>
    <row r="32" spans="1:23" x14ac:dyDescent="0.25">
      <c r="A32" s="50">
        <v>42343</v>
      </c>
      <c r="B32" s="40">
        <v>74</v>
      </c>
      <c r="C32" s="40">
        <v>1</v>
      </c>
      <c r="D32" s="40">
        <v>3</v>
      </c>
      <c r="E32" s="40">
        <v>1</v>
      </c>
      <c r="F32" s="31">
        <v>3</v>
      </c>
      <c r="G32" s="40">
        <v>1</v>
      </c>
      <c r="H32" s="31">
        <f t="shared" si="9"/>
        <v>9</v>
      </c>
      <c r="I32" s="54">
        <f t="shared" si="10"/>
        <v>83</v>
      </c>
      <c r="J32" s="52"/>
      <c r="K32" s="31">
        <v>1</v>
      </c>
      <c r="L32" s="51">
        <v>1</v>
      </c>
      <c r="M32" s="31">
        <v>2</v>
      </c>
      <c r="N32" s="31">
        <v>0</v>
      </c>
      <c r="O32" s="31">
        <v>0</v>
      </c>
      <c r="P32" s="31">
        <v>1</v>
      </c>
      <c r="Q32" s="31">
        <f t="shared" si="11"/>
        <v>4</v>
      </c>
      <c r="R32" s="32">
        <f t="shared" si="12"/>
        <v>1.3513513513513514E-2</v>
      </c>
      <c r="S32" s="32">
        <f t="shared" si="13"/>
        <v>0.44444444444444442</v>
      </c>
      <c r="T32" s="54">
        <f t="shared" si="14"/>
        <v>5</v>
      </c>
      <c r="U32" s="32">
        <f t="shared" si="15"/>
        <v>6.0240963855421686E-2</v>
      </c>
      <c r="V32" s="62">
        <v>42887</v>
      </c>
      <c r="W32">
        <v>73</v>
      </c>
    </row>
    <row r="33" spans="1:22" x14ac:dyDescent="0.25">
      <c r="A33" s="55" t="s">
        <v>29</v>
      </c>
      <c r="B33" s="40">
        <f t="shared" ref="B33:I33" si="16">SUM(B21:B32)</f>
        <v>1033</v>
      </c>
      <c r="C33" s="40">
        <f t="shared" si="16"/>
        <v>13</v>
      </c>
      <c r="D33" s="40">
        <f t="shared" si="16"/>
        <v>42</v>
      </c>
      <c r="E33" s="40">
        <f t="shared" si="16"/>
        <v>39</v>
      </c>
      <c r="F33" s="31">
        <f t="shared" si="16"/>
        <v>52</v>
      </c>
      <c r="G33" s="40">
        <f t="shared" si="16"/>
        <v>30</v>
      </c>
      <c r="H33" s="31">
        <f t="shared" si="16"/>
        <v>176</v>
      </c>
      <c r="I33" s="40">
        <f t="shared" si="16"/>
        <v>1209</v>
      </c>
      <c r="J33" s="42"/>
      <c r="K33" s="31">
        <f t="shared" ref="K33:Q33" si="17">SUM(K21:K32)</f>
        <v>132</v>
      </c>
      <c r="L33" s="31">
        <f t="shared" si="17"/>
        <v>7</v>
      </c>
      <c r="M33" s="31">
        <f t="shared" si="17"/>
        <v>24</v>
      </c>
      <c r="N33" s="31">
        <f t="shared" si="17"/>
        <v>21</v>
      </c>
      <c r="O33" s="31">
        <f t="shared" si="17"/>
        <v>20</v>
      </c>
      <c r="P33" s="31">
        <f t="shared" si="17"/>
        <v>12</v>
      </c>
      <c r="Q33" s="31">
        <f t="shared" si="17"/>
        <v>84</v>
      </c>
      <c r="R33" s="32">
        <f>SUM(K33/B33)</f>
        <v>0.12778315585672798</v>
      </c>
      <c r="S33" s="32">
        <f t="shared" si="13"/>
        <v>0.47727272727272729</v>
      </c>
      <c r="T33" s="54">
        <f>SUM(T21:T32)</f>
        <v>216</v>
      </c>
      <c r="U33" s="32">
        <f>SUM(N33/E33)</f>
        <v>0.53846153846153844</v>
      </c>
      <c r="V33" s="62" t="s">
        <v>36</v>
      </c>
    </row>
    <row r="34" spans="1:22" x14ac:dyDescent="0.25">
      <c r="A34" s="55" t="s">
        <v>30</v>
      </c>
      <c r="B34" s="31">
        <f t="shared" ref="B34:K34" si="18">SUM(B33/12)</f>
        <v>86.083333333333329</v>
      </c>
      <c r="C34" s="31">
        <f t="shared" si="18"/>
        <v>1.0833333333333333</v>
      </c>
      <c r="D34" s="31">
        <f t="shared" si="18"/>
        <v>3.5</v>
      </c>
      <c r="E34" s="31">
        <f t="shared" si="18"/>
        <v>3.25</v>
      </c>
      <c r="F34" s="31">
        <f t="shared" si="18"/>
        <v>4.333333333333333</v>
      </c>
      <c r="G34" s="31">
        <f t="shared" si="18"/>
        <v>2.5</v>
      </c>
      <c r="H34" s="31">
        <f t="shared" si="18"/>
        <v>14.666666666666666</v>
      </c>
      <c r="I34" s="31">
        <f t="shared" si="18"/>
        <v>100.75</v>
      </c>
      <c r="J34" s="42"/>
      <c r="K34" s="31">
        <f t="shared" si="18"/>
        <v>11</v>
      </c>
      <c r="L34" s="31">
        <f t="shared" ref="L34:Q34" si="19">SUM(L33/12)</f>
        <v>0.58333333333333337</v>
      </c>
      <c r="M34" s="31">
        <f t="shared" si="19"/>
        <v>2</v>
      </c>
      <c r="N34" s="31">
        <f t="shared" si="19"/>
        <v>1.75</v>
      </c>
      <c r="O34" s="31">
        <f t="shared" si="19"/>
        <v>1.6666666666666667</v>
      </c>
      <c r="P34" s="31">
        <f t="shared" si="19"/>
        <v>1</v>
      </c>
      <c r="Q34" s="31">
        <f t="shared" si="19"/>
        <v>7</v>
      </c>
      <c r="R34" s="32">
        <f>SUM(K34/B34)</f>
        <v>0.12778315585672798</v>
      </c>
      <c r="S34" s="32">
        <f t="shared" si="13"/>
        <v>0.47727272727272729</v>
      </c>
      <c r="T34" s="54">
        <f>SUM(T33/12)</f>
        <v>18</v>
      </c>
      <c r="U34" s="32">
        <f>SUM(N34/E34)</f>
        <v>0.53846153846153844</v>
      </c>
      <c r="V34" s="62"/>
    </row>
  </sheetData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18" sqref="A18:XFD18"/>
    </sheetView>
  </sheetViews>
  <sheetFormatPr defaultRowHeight="15" x14ac:dyDescent="0.25"/>
  <cols>
    <col min="1" max="21" width="7.5703125" customWidth="1"/>
    <col min="22" max="22" width="15.7109375" style="63" customWidth="1"/>
    <col min="23" max="23" width="9.140625" style="7"/>
  </cols>
  <sheetData>
    <row r="1" spans="1:23" ht="12" customHeight="1" x14ac:dyDescent="0.25">
      <c r="A1" s="34" t="s">
        <v>0</v>
      </c>
      <c r="B1" s="35"/>
      <c r="C1" s="35"/>
      <c r="D1" s="35"/>
      <c r="E1" s="35"/>
      <c r="F1" s="36"/>
      <c r="G1" s="35"/>
      <c r="H1" s="36"/>
      <c r="I1" s="35"/>
      <c r="J1" s="37"/>
      <c r="K1" s="5"/>
      <c r="L1" s="5"/>
      <c r="M1" s="31"/>
      <c r="N1" s="5" t="s">
        <v>1</v>
      </c>
      <c r="O1" s="31"/>
      <c r="P1" s="31"/>
      <c r="Q1" s="31"/>
      <c r="R1" s="32"/>
      <c r="S1" s="32"/>
      <c r="T1" s="2"/>
      <c r="U1" s="32"/>
      <c r="W1" s="65" t="s">
        <v>42</v>
      </c>
    </row>
    <row r="2" spans="1:23" x14ac:dyDescent="0.25">
      <c r="A2" s="44" t="s">
        <v>2</v>
      </c>
      <c r="B2" s="45" t="s">
        <v>3</v>
      </c>
      <c r="C2" s="45" t="s">
        <v>4</v>
      </c>
      <c r="D2" s="46" t="s">
        <v>5</v>
      </c>
      <c r="E2" s="45" t="s">
        <v>6</v>
      </c>
      <c r="F2" s="45" t="s">
        <v>7</v>
      </c>
      <c r="G2" s="45" t="s">
        <v>8</v>
      </c>
      <c r="H2" s="47" t="s">
        <v>9</v>
      </c>
      <c r="I2" s="45" t="s">
        <v>10</v>
      </c>
      <c r="J2" s="48"/>
      <c r="K2" s="47" t="s">
        <v>3</v>
      </c>
      <c r="L2" s="47" t="s">
        <v>4</v>
      </c>
      <c r="M2" s="47" t="s">
        <v>5</v>
      </c>
      <c r="N2" s="47" t="s">
        <v>6</v>
      </c>
      <c r="O2" s="47" t="s">
        <v>7</v>
      </c>
      <c r="P2" s="47" t="s">
        <v>8</v>
      </c>
      <c r="Q2" s="47" t="s">
        <v>9</v>
      </c>
      <c r="R2" s="49" t="s">
        <v>3</v>
      </c>
      <c r="S2" s="49" t="s">
        <v>12</v>
      </c>
      <c r="T2" s="49" t="s">
        <v>10</v>
      </c>
      <c r="U2" s="49" t="s">
        <v>16</v>
      </c>
      <c r="V2" s="64" t="s">
        <v>41</v>
      </c>
      <c r="W2" s="65" t="s">
        <v>43</v>
      </c>
    </row>
    <row r="3" spans="1:23" x14ac:dyDescent="0.25">
      <c r="A3" s="50">
        <v>42374</v>
      </c>
      <c r="B3" s="40">
        <v>54</v>
      </c>
      <c r="C3" s="40">
        <v>0</v>
      </c>
      <c r="D3" s="31">
        <v>1</v>
      </c>
      <c r="E3" s="40">
        <v>3</v>
      </c>
      <c r="F3" s="40">
        <v>3</v>
      </c>
      <c r="G3" s="40">
        <v>7</v>
      </c>
      <c r="H3" s="31">
        <f t="shared" ref="H3:H14" si="0">SUM(C3:G3)</f>
        <v>14</v>
      </c>
      <c r="I3" s="51">
        <f t="shared" ref="I3:I14" si="1">SUM(B3+H3)</f>
        <v>68</v>
      </c>
      <c r="J3" s="52"/>
      <c r="K3" s="31">
        <v>3</v>
      </c>
      <c r="L3" s="53">
        <v>0</v>
      </c>
      <c r="M3" s="31">
        <v>1</v>
      </c>
      <c r="N3" s="31">
        <v>2</v>
      </c>
      <c r="O3" s="31">
        <v>0</v>
      </c>
      <c r="P3" s="31">
        <v>3</v>
      </c>
      <c r="Q3" s="31">
        <f t="shared" ref="Q3:Q14" si="2">SUM(L3:P3)</f>
        <v>6</v>
      </c>
      <c r="R3" s="32">
        <f t="shared" ref="R3:R16" si="3">SUM(K3/B3)</f>
        <v>5.5555555555555552E-2</v>
      </c>
      <c r="S3" s="32">
        <f t="shared" ref="S3:S16" si="4">(Q3/H3)</f>
        <v>0.42857142857142855</v>
      </c>
      <c r="T3" s="54">
        <f t="shared" ref="T3:T14" si="5">SUM(K3+Q3)</f>
        <v>9</v>
      </c>
      <c r="U3" s="32">
        <f t="shared" ref="U3:U16" si="6">T3/I3</f>
        <v>0.13235294117647059</v>
      </c>
      <c r="V3" s="63">
        <v>42917</v>
      </c>
      <c r="W3" s="7">
        <v>51</v>
      </c>
    </row>
    <row r="4" spans="1:23" x14ac:dyDescent="0.25">
      <c r="A4" s="50">
        <v>42405</v>
      </c>
      <c r="B4" s="40">
        <v>206</v>
      </c>
      <c r="C4" s="40">
        <v>3</v>
      </c>
      <c r="D4" s="31">
        <v>3</v>
      </c>
      <c r="E4" s="40">
        <v>3</v>
      </c>
      <c r="F4" s="40">
        <v>5</v>
      </c>
      <c r="G4" s="40">
        <v>10</v>
      </c>
      <c r="H4" s="31">
        <f t="shared" si="0"/>
        <v>24</v>
      </c>
      <c r="I4" s="54">
        <f t="shared" si="1"/>
        <v>230</v>
      </c>
      <c r="J4" s="52"/>
      <c r="K4" s="31">
        <v>17</v>
      </c>
      <c r="L4" s="53">
        <v>3</v>
      </c>
      <c r="M4" s="31">
        <v>1</v>
      </c>
      <c r="N4" s="31">
        <v>5</v>
      </c>
      <c r="O4" s="31">
        <v>3</v>
      </c>
      <c r="P4" s="31">
        <v>3</v>
      </c>
      <c r="Q4" s="31">
        <f t="shared" si="2"/>
        <v>15</v>
      </c>
      <c r="R4" s="32">
        <f t="shared" si="3"/>
        <v>8.2524271844660199E-2</v>
      </c>
      <c r="S4" s="32">
        <f t="shared" si="4"/>
        <v>0.625</v>
      </c>
      <c r="T4" s="54">
        <f t="shared" si="5"/>
        <v>32</v>
      </c>
      <c r="U4" s="32">
        <f t="shared" si="6"/>
        <v>0.1391304347826087</v>
      </c>
      <c r="V4" s="63">
        <v>42948</v>
      </c>
      <c r="W4" s="7">
        <v>189</v>
      </c>
    </row>
    <row r="5" spans="1:23" x14ac:dyDescent="0.25">
      <c r="A5" s="50">
        <v>42434</v>
      </c>
      <c r="B5" s="40">
        <v>203</v>
      </c>
      <c r="C5" s="40">
        <v>1</v>
      </c>
      <c r="D5" s="31">
        <v>1</v>
      </c>
      <c r="E5" s="40">
        <v>6</v>
      </c>
      <c r="F5" s="40">
        <v>3</v>
      </c>
      <c r="G5" s="40">
        <v>2</v>
      </c>
      <c r="H5" s="31">
        <f t="shared" si="0"/>
        <v>13</v>
      </c>
      <c r="I5" s="54">
        <f t="shared" si="1"/>
        <v>216</v>
      </c>
      <c r="J5" s="52"/>
      <c r="K5" s="31">
        <v>23</v>
      </c>
      <c r="L5" s="53">
        <v>1</v>
      </c>
      <c r="M5" s="31">
        <v>1</v>
      </c>
      <c r="N5" s="31">
        <v>5</v>
      </c>
      <c r="O5" s="31">
        <v>0</v>
      </c>
      <c r="P5" s="31">
        <v>1</v>
      </c>
      <c r="Q5" s="31">
        <f t="shared" si="2"/>
        <v>8</v>
      </c>
      <c r="R5" s="32">
        <f t="shared" si="3"/>
        <v>0.11330049261083744</v>
      </c>
      <c r="S5" s="32">
        <f t="shared" si="4"/>
        <v>0.61538461538461542</v>
      </c>
      <c r="T5" s="54">
        <f t="shared" si="5"/>
        <v>31</v>
      </c>
      <c r="U5" s="32">
        <f t="shared" si="6"/>
        <v>0.14351851851851852</v>
      </c>
      <c r="V5" s="63">
        <v>42979</v>
      </c>
      <c r="W5" s="7">
        <v>180</v>
      </c>
    </row>
    <row r="6" spans="1:23" x14ac:dyDescent="0.25">
      <c r="A6" s="50">
        <v>42465</v>
      </c>
      <c r="B6" s="40">
        <v>104</v>
      </c>
      <c r="C6" s="40">
        <v>2</v>
      </c>
      <c r="D6" s="40">
        <v>2</v>
      </c>
      <c r="E6" s="40">
        <v>1</v>
      </c>
      <c r="F6" s="31">
        <v>5</v>
      </c>
      <c r="G6" s="40">
        <v>1</v>
      </c>
      <c r="H6" s="31">
        <f t="shared" si="0"/>
        <v>11</v>
      </c>
      <c r="I6" s="54">
        <f t="shared" si="1"/>
        <v>115</v>
      </c>
      <c r="J6" s="52"/>
      <c r="K6" s="31">
        <v>16</v>
      </c>
      <c r="L6" s="53">
        <v>1</v>
      </c>
      <c r="M6" s="31">
        <v>1</v>
      </c>
      <c r="N6" s="31">
        <v>0</v>
      </c>
      <c r="O6" s="31">
        <v>4</v>
      </c>
      <c r="P6" s="31">
        <v>1</v>
      </c>
      <c r="Q6" s="31">
        <f t="shared" si="2"/>
        <v>7</v>
      </c>
      <c r="R6" s="32">
        <f t="shared" si="3"/>
        <v>0.15384615384615385</v>
      </c>
      <c r="S6" s="32">
        <f t="shared" si="4"/>
        <v>0.63636363636363635</v>
      </c>
      <c r="T6" s="54">
        <f t="shared" si="5"/>
        <v>23</v>
      </c>
      <c r="U6" s="32">
        <f t="shared" si="6"/>
        <v>0.2</v>
      </c>
      <c r="V6" s="63">
        <v>43009</v>
      </c>
      <c r="W6" s="7">
        <v>88</v>
      </c>
    </row>
    <row r="7" spans="1:23" x14ac:dyDescent="0.25">
      <c r="A7" s="50">
        <v>42495</v>
      </c>
      <c r="B7" s="40">
        <v>187</v>
      </c>
      <c r="C7" s="40">
        <v>3</v>
      </c>
      <c r="D7" s="40">
        <v>5</v>
      </c>
      <c r="E7" s="40">
        <v>2</v>
      </c>
      <c r="F7" s="31">
        <v>9</v>
      </c>
      <c r="G7" s="40">
        <v>1</v>
      </c>
      <c r="H7" s="31">
        <f t="shared" si="0"/>
        <v>20</v>
      </c>
      <c r="I7" s="54">
        <f t="shared" si="1"/>
        <v>207</v>
      </c>
      <c r="J7" s="52"/>
      <c r="K7" s="31">
        <v>10</v>
      </c>
      <c r="L7" s="53">
        <v>3</v>
      </c>
      <c r="M7" s="31">
        <v>4</v>
      </c>
      <c r="N7" s="31">
        <v>1</v>
      </c>
      <c r="O7" s="31">
        <v>7</v>
      </c>
      <c r="P7" s="31">
        <v>1</v>
      </c>
      <c r="Q7" s="31">
        <f t="shared" si="2"/>
        <v>16</v>
      </c>
      <c r="R7" s="32">
        <f t="shared" si="3"/>
        <v>5.3475935828877004E-2</v>
      </c>
      <c r="S7" s="32">
        <f t="shared" si="4"/>
        <v>0.8</v>
      </c>
      <c r="T7" s="54">
        <f t="shared" si="5"/>
        <v>26</v>
      </c>
      <c r="U7" s="32">
        <f t="shared" si="6"/>
        <v>0.12560386473429952</v>
      </c>
      <c r="V7" s="63">
        <v>43040</v>
      </c>
      <c r="W7" s="7">
        <v>177</v>
      </c>
    </row>
    <row r="8" spans="1:23" x14ac:dyDescent="0.25">
      <c r="A8" s="50">
        <v>42526</v>
      </c>
      <c r="B8" s="40">
        <v>116</v>
      </c>
      <c r="C8" s="40">
        <v>2</v>
      </c>
      <c r="D8" s="31">
        <v>3</v>
      </c>
      <c r="E8" s="40">
        <v>1</v>
      </c>
      <c r="F8" s="40">
        <v>6</v>
      </c>
      <c r="G8" s="40">
        <v>3</v>
      </c>
      <c r="H8" s="31">
        <f t="shared" si="0"/>
        <v>15</v>
      </c>
      <c r="I8" s="54">
        <f t="shared" si="1"/>
        <v>131</v>
      </c>
      <c r="J8" s="52"/>
      <c r="K8" s="31">
        <v>9</v>
      </c>
      <c r="L8" s="53">
        <v>2</v>
      </c>
      <c r="M8" s="31">
        <v>2</v>
      </c>
      <c r="N8" s="31">
        <v>1</v>
      </c>
      <c r="O8" s="31">
        <v>0</v>
      </c>
      <c r="P8" s="31">
        <v>3</v>
      </c>
      <c r="Q8" s="31">
        <f t="shared" si="2"/>
        <v>8</v>
      </c>
      <c r="R8" s="32">
        <f t="shared" si="3"/>
        <v>7.7586206896551727E-2</v>
      </c>
      <c r="S8" s="32">
        <f t="shared" si="4"/>
        <v>0.53333333333333333</v>
      </c>
      <c r="T8" s="54">
        <f t="shared" si="5"/>
        <v>17</v>
      </c>
      <c r="U8" s="32">
        <f t="shared" si="6"/>
        <v>0.12977099236641221</v>
      </c>
      <c r="V8" s="63">
        <v>43070</v>
      </c>
      <c r="W8" s="7">
        <v>107</v>
      </c>
    </row>
    <row r="9" spans="1:23" x14ac:dyDescent="0.25">
      <c r="A9" s="50">
        <v>42556</v>
      </c>
      <c r="B9" s="40">
        <v>7</v>
      </c>
      <c r="C9" s="40">
        <v>1</v>
      </c>
      <c r="D9" s="40">
        <v>2</v>
      </c>
      <c r="E9" s="40">
        <v>2</v>
      </c>
      <c r="F9" s="31">
        <v>3</v>
      </c>
      <c r="G9" s="40">
        <v>2</v>
      </c>
      <c r="H9" s="31">
        <f t="shared" si="0"/>
        <v>10</v>
      </c>
      <c r="I9" s="54">
        <f t="shared" si="1"/>
        <v>17</v>
      </c>
      <c r="J9" s="52"/>
      <c r="K9" s="31">
        <v>0</v>
      </c>
      <c r="L9" s="53">
        <v>1</v>
      </c>
      <c r="M9" s="31">
        <v>1</v>
      </c>
      <c r="N9" s="31">
        <v>1</v>
      </c>
      <c r="O9" s="31">
        <v>1</v>
      </c>
      <c r="P9" s="31">
        <v>2</v>
      </c>
      <c r="Q9" s="31">
        <f t="shared" si="2"/>
        <v>6</v>
      </c>
      <c r="R9" s="32">
        <f t="shared" si="3"/>
        <v>0</v>
      </c>
      <c r="S9" s="32">
        <f t="shared" si="4"/>
        <v>0.6</v>
      </c>
      <c r="T9" s="54">
        <f t="shared" si="5"/>
        <v>6</v>
      </c>
      <c r="U9" s="32">
        <f t="shared" si="6"/>
        <v>0.35294117647058826</v>
      </c>
      <c r="V9" s="63">
        <v>43118</v>
      </c>
      <c r="W9" s="7">
        <v>7</v>
      </c>
    </row>
    <row r="10" spans="1:23" x14ac:dyDescent="0.25">
      <c r="A10" s="50">
        <v>42587</v>
      </c>
      <c r="B10" s="40">
        <v>253</v>
      </c>
      <c r="C10" s="40">
        <v>1</v>
      </c>
      <c r="D10" s="40">
        <v>4</v>
      </c>
      <c r="E10" s="40">
        <v>6</v>
      </c>
      <c r="F10" s="31">
        <v>4</v>
      </c>
      <c r="G10" s="40">
        <v>2</v>
      </c>
      <c r="H10" s="31">
        <f t="shared" si="0"/>
        <v>17</v>
      </c>
      <c r="I10" s="54">
        <f t="shared" si="1"/>
        <v>270</v>
      </c>
      <c r="J10" s="52"/>
      <c r="K10" s="31">
        <v>28</v>
      </c>
      <c r="L10" s="53">
        <v>0</v>
      </c>
      <c r="M10" s="31">
        <v>3</v>
      </c>
      <c r="N10" s="31">
        <v>0</v>
      </c>
      <c r="O10" s="31">
        <v>2</v>
      </c>
      <c r="P10" s="31">
        <v>1</v>
      </c>
      <c r="Q10" s="31">
        <f t="shared" si="2"/>
        <v>6</v>
      </c>
      <c r="R10" s="32">
        <f t="shared" si="3"/>
        <v>0.11067193675889328</v>
      </c>
      <c r="S10" s="32">
        <f t="shared" si="4"/>
        <v>0.35294117647058826</v>
      </c>
      <c r="T10" s="54">
        <f t="shared" si="5"/>
        <v>34</v>
      </c>
      <c r="U10" s="32">
        <f t="shared" si="6"/>
        <v>0.12592592592592591</v>
      </c>
      <c r="V10" s="63">
        <v>43149</v>
      </c>
      <c r="W10" s="7">
        <v>225</v>
      </c>
    </row>
    <row r="11" spans="1:23" x14ac:dyDescent="0.25">
      <c r="A11" s="50">
        <v>42618</v>
      </c>
      <c r="B11" s="40">
        <v>161</v>
      </c>
      <c r="C11" s="40">
        <v>0</v>
      </c>
      <c r="D11" s="40">
        <v>4</v>
      </c>
      <c r="E11" s="40">
        <v>3</v>
      </c>
      <c r="F11" s="31">
        <v>3</v>
      </c>
      <c r="G11" s="40">
        <v>6</v>
      </c>
      <c r="H11" s="31">
        <f t="shared" si="0"/>
        <v>16</v>
      </c>
      <c r="I11" s="54">
        <f t="shared" si="1"/>
        <v>177</v>
      </c>
      <c r="J11" s="52"/>
      <c r="K11" s="31">
        <v>24</v>
      </c>
      <c r="L11" s="53">
        <v>0</v>
      </c>
      <c r="M11" s="31">
        <v>4</v>
      </c>
      <c r="N11" s="31">
        <v>2</v>
      </c>
      <c r="O11" s="31">
        <v>1</v>
      </c>
      <c r="P11" s="31">
        <v>4</v>
      </c>
      <c r="Q11" s="31">
        <f t="shared" si="2"/>
        <v>11</v>
      </c>
      <c r="R11" s="32">
        <f t="shared" si="3"/>
        <v>0.14906832298136646</v>
      </c>
      <c r="S11" s="32">
        <f t="shared" si="4"/>
        <v>0.6875</v>
      </c>
      <c r="T11" s="54">
        <f t="shared" si="5"/>
        <v>35</v>
      </c>
      <c r="U11" s="32">
        <f t="shared" si="6"/>
        <v>0.19774011299435029</v>
      </c>
      <c r="V11" s="63">
        <v>43177</v>
      </c>
      <c r="W11" s="7">
        <v>137</v>
      </c>
    </row>
    <row r="12" spans="1:23" x14ac:dyDescent="0.25">
      <c r="A12" s="50">
        <v>42659</v>
      </c>
      <c r="B12" s="40">
        <v>91</v>
      </c>
      <c r="C12" s="40">
        <v>0</v>
      </c>
      <c r="D12" s="40">
        <v>3</v>
      </c>
      <c r="E12" s="40">
        <v>3</v>
      </c>
      <c r="F12" s="31">
        <v>2</v>
      </c>
      <c r="G12" s="40">
        <v>2</v>
      </c>
      <c r="H12" s="31">
        <f t="shared" si="0"/>
        <v>10</v>
      </c>
      <c r="I12" s="54">
        <f t="shared" si="1"/>
        <v>101</v>
      </c>
      <c r="J12" s="52"/>
      <c r="K12" s="31">
        <v>7</v>
      </c>
      <c r="L12" s="53">
        <v>0</v>
      </c>
      <c r="M12" s="31">
        <v>2</v>
      </c>
      <c r="N12" s="31">
        <v>0</v>
      </c>
      <c r="O12" s="31">
        <v>0</v>
      </c>
      <c r="P12" s="31">
        <v>1</v>
      </c>
      <c r="Q12" s="31">
        <f t="shared" si="2"/>
        <v>3</v>
      </c>
      <c r="R12" s="32">
        <f t="shared" si="3"/>
        <v>7.6923076923076927E-2</v>
      </c>
      <c r="S12" s="32">
        <f t="shared" si="4"/>
        <v>0.3</v>
      </c>
      <c r="T12" s="54">
        <f t="shared" si="5"/>
        <v>10</v>
      </c>
      <c r="U12" s="32">
        <f t="shared" si="6"/>
        <v>9.9009900990099015E-2</v>
      </c>
      <c r="V12" s="63">
        <v>43208</v>
      </c>
      <c r="W12" s="7">
        <v>84</v>
      </c>
    </row>
    <row r="13" spans="1:23" x14ac:dyDescent="0.25">
      <c r="A13" s="50">
        <v>42679</v>
      </c>
      <c r="B13" s="40">
        <v>54</v>
      </c>
      <c r="C13" s="40">
        <v>2</v>
      </c>
      <c r="D13" s="40">
        <v>1</v>
      </c>
      <c r="E13" s="40">
        <v>2</v>
      </c>
      <c r="F13" s="31">
        <v>3</v>
      </c>
      <c r="G13" s="40">
        <v>1</v>
      </c>
      <c r="H13" s="31">
        <f t="shared" si="0"/>
        <v>9</v>
      </c>
      <c r="I13" s="54">
        <f t="shared" si="1"/>
        <v>63</v>
      </c>
      <c r="J13" s="52"/>
      <c r="K13" s="31">
        <v>5</v>
      </c>
      <c r="L13" s="51">
        <v>2</v>
      </c>
      <c r="M13" s="31">
        <v>1</v>
      </c>
      <c r="N13" s="31">
        <v>1</v>
      </c>
      <c r="O13" s="31">
        <v>0</v>
      </c>
      <c r="P13" s="31">
        <v>1</v>
      </c>
      <c r="Q13" s="31">
        <f t="shared" si="2"/>
        <v>5</v>
      </c>
      <c r="R13" s="32">
        <f t="shared" si="3"/>
        <v>9.2592592592592587E-2</v>
      </c>
      <c r="S13" s="32">
        <f t="shared" si="4"/>
        <v>0.55555555555555558</v>
      </c>
      <c r="T13" s="54">
        <f t="shared" si="5"/>
        <v>10</v>
      </c>
      <c r="U13" s="32">
        <f t="shared" si="6"/>
        <v>0.15873015873015872</v>
      </c>
      <c r="V13" s="63">
        <v>43238</v>
      </c>
      <c r="W13" s="7">
        <v>49</v>
      </c>
    </row>
    <row r="14" spans="1:23" x14ac:dyDescent="0.25">
      <c r="A14" s="50">
        <v>42709</v>
      </c>
      <c r="B14" s="40">
        <v>4</v>
      </c>
      <c r="C14" s="40">
        <v>0</v>
      </c>
      <c r="D14" s="40">
        <v>3</v>
      </c>
      <c r="E14" s="40">
        <v>2</v>
      </c>
      <c r="F14" s="31">
        <v>3</v>
      </c>
      <c r="G14" s="40">
        <v>3</v>
      </c>
      <c r="H14" s="31">
        <f t="shared" si="0"/>
        <v>11</v>
      </c>
      <c r="I14" s="54">
        <f t="shared" si="1"/>
        <v>15</v>
      </c>
      <c r="J14" s="52"/>
      <c r="K14" s="31">
        <v>2</v>
      </c>
      <c r="L14" s="51">
        <v>0</v>
      </c>
      <c r="M14" s="31">
        <v>3</v>
      </c>
      <c r="N14" s="31">
        <v>2</v>
      </c>
      <c r="O14" s="31">
        <v>3</v>
      </c>
      <c r="P14" s="31">
        <v>2</v>
      </c>
      <c r="Q14" s="31">
        <f t="shared" si="2"/>
        <v>10</v>
      </c>
      <c r="R14" s="32">
        <f t="shared" si="3"/>
        <v>0.5</v>
      </c>
      <c r="S14" s="32">
        <f t="shared" si="4"/>
        <v>0.90909090909090906</v>
      </c>
      <c r="T14" s="54">
        <f t="shared" si="5"/>
        <v>12</v>
      </c>
      <c r="U14" s="32">
        <f t="shared" si="6"/>
        <v>0.8</v>
      </c>
      <c r="V14" s="63">
        <v>43269</v>
      </c>
      <c r="W14" s="7">
        <v>2</v>
      </c>
    </row>
    <row r="15" spans="1:23" x14ac:dyDescent="0.25">
      <c r="A15" s="55" t="s">
        <v>32</v>
      </c>
      <c r="B15" s="40">
        <f t="shared" ref="B15:I15" si="7">SUM(B3:B14)</f>
        <v>1440</v>
      </c>
      <c r="C15" s="40">
        <f t="shared" si="7"/>
        <v>15</v>
      </c>
      <c r="D15" s="40">
        <f t="shared" si="7"/>
        <v>32</v>
      </c>
      <c r="E15" s="40">
        <f t="shared" si="7"/>
        <v>34</v>
      </c>
      <c r="F15" s="31">
        <f t="shared" si="7"/>
        <v>49</v>
      </c>
      <c r="G15" s="40">
        <f t="shared" si="7"/>
        <v>40</v>
      </c>
      <c r="H15" s="31">
        <f t="shared" si="7"/>
        <v>170</v>
      </c>
      <c r="I15" s="40">
        <f t="shared" si="7"/>
        <v>1610</v>
      </c>
      <c r="J15" s="42"/>
      <c r="K15" s="31">
        <f t="shared" ref="K15:Q15" si="8">SUM(K3:K14)</f>
        <v>144</v>
      </c>
      <c r="L15" s="31">
        <f t="shared" si="8"/>
        <v>13</v>
      </c>
      <c r="M15" s="31">
        <f t="shared" si="8"/>
        <v>24</v>
      </c>
      <c r="N15" s="31">
        <f t="shared" si="8"/>
        <v>20</v>
      </c>
      <c r="O15" s="31">
        <f t="shared" si="8"/>
        <v>21</v>
      </c>
      <c r="P15" s="31">
        <f t="shared" si="8"/>
        <v>23</v>
      </c>
      <c r="Q15" s="31">
        <f t="shared" si="8"/>
        <v>101</v>
      </c>
      <c r="R15" s="32">
        <f t="shared" si="3"/>
        <v>0.1</v>
      </c>
      <c r="S15" s="32">
        <f t="shared" si="4"/>
        <v>0.59411764705882353</v>
      </c>
      <c r="T15" s="54">
        <f>SUM(T3:T14)</f>
        <v>245</v>
      </c>
      <c r="U15" s="32">
        <f t="shared" si="6"/>
        <v>0.15217391304347827</v>
      </c>
      <c r="W15" s="7">
        <f>SUM(W3:W14)</f>
        <v>1296</v>
      </c>
    </row>
    <row r="16" spans="1:23" x14ac:dyDescent="0.25">
      <c r="A16" s="55" t="s">
        <v>33</v>
      </c>
      <c r="B16" s="31">
        <f t="shared" ref="B16:I16" si="9">SUM(B15/12)</f>
        <v>120</v>
      </c>
      <c r="C16" s="31">
        <f t="shared" si="9"/>
        <v>1.25</v>
      </c>
      <c r="D16" s="31">
        <f t="shared" si="9"/>
        <v>2.6666666666666665</v>
      </c>
      <c r="E16" s="31">
        <f t="shared" si="9"/>
        <v>2.8333333333333335</v>
      </c>
      <c r="F16" s="31">
        <f t="shared" si="9"/>
        <v>4.083333333333333</v>
      </c>
      <c r="G16" s="31">
        <f t="shared" si="9"/>
        <v>3.3333333333333335</v>
      </c>
      <c r="H16" s="31">
        <f t="shared" si="9"/>
        <v>14.166666666666666</v>
      </c>
      <c r="I16" s="31">
        <f t="shared" si="9"/>
        <v>134.16666666666666</v>
      </c>
      <c r="J16" s="42"/>
      <c r="K16" s="31">
        <f t="shared" ref="K16:Q16" si="10">SUM(K15/12)</f>
        <v>12</v>
      </c>
      <c r="L16" s="31">
        <f t="shared" si="10"/>
        <v>1.0833333333333333</v>
      </c>
      <c r="M16" s="31">
        <f t="shared" si="10"/>
        <v>2</v>
      </c>
      <c r="N16" s="31">
        <f t="shared" si="10"/>
        <v>1.6666666666666667</v>
      </c>
      <c r="O16" s="31">
        <f t="shared" si="10"/>
        <v>1.75</v>
      </c>
      <c r="P16" s="31">
        <f t="shared" si="10"/>
        <v>1.9166666666666667</v>
      </c>
      <c r="Q16" s="31">
        <f t="shared" si="10"/>
        <v>8.4166666666666661</v>
      </c>
      <c r="R16" s="32">
        <f t="shared" si="3"/>
        <v>0.1</v>
      </c>
      <c r="S16" s="32">
        <f t="shared" si="4"/>
        <v>0.59411764705882353</v>
      </c>
      <c r="T16" s="51">
        <f>SUM(T15/12)</f>
        <v>20.416666666666668</v>
      </c>
      <c r="U16" s="32">
        <f t="shared" si="6"/>
        <v>0.15217391304347827</v>
      </c>
    </row>
    <row r="17" spans="1:23" x14ac:dyDescent="0.25">
      <c r="A17" s="55"/>
      <c r="B17" s="31"/>
      <c r="C17" s="31"/>
      <c r="D17" s="31"/>
      <c r="E17" s="31"/>
      <c r="F17" s="31"/>
      <c r="G17" s="31"/>
      <c r="H17" s="31"/>
      <c r="I17" s="31"/>
      <c r="J17" s="42"/>
      <c r="K17" s="31"/>
      <c r="L17" s="31"/>
      <c r="M17" s="31"/>
      <c r="N17" s="31"/>
      <c r="O17" s="31"/>
      <c r="P17" s="31"/>
      <c r="Q17" s="31"/>
      <c r="R17" s="32"/>
      <c r="S17" s="32"/>
      <c r="T17" s="54"/>
      <c r="U17" s="32"/>
    </row>
    <row r="18" spans="1:23" x14ac:dyDescent="0.25">
      <c r="M18" s="67" t="s">
        <v>46</v>
      </c>
      <c r="N18" s="67"/>
      <c r="O18" s="67"/>
      <c r="P18" s="67"/>
      <c r="T18" s="67"/>
      <c r="V18"/>
      <c r="W18"/>
    </row>
    <row r="19" spans="1:23" x14ac:dyDescent="0.25">
      <c r="A19" s="34" t="s">
        <v>0</v>
      </c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31"/>
      <c r="N19" s="5" t="s">
        <v>1</v>
      </c>
      <c r="O19" s="31"/>
      <c r="P19" s="31"/>
      <c r="Q19" s="31"/>
      <c r="R19" s="32"/>
      <c r="S19" s="32"/>
      <c r="T19" s="2"/>
      <c r="U19" s="32"/>
      <c r="V19" s="64" t="s">
        <v>47</v>
      </c>
      <c r="W19" s="65" t="s">
        <v>42</v>
      </c>
    </row>
    <row r="20" spans="1:23" x14ac:dyDescent="0.25">
      <c r="A20" s="44" t="s">
        <v>2</v>
      </c>
      <c r="B20" s="45" t="s">
        <v>3</v>
      </c>
      <c r="C20" s="45" t="s">
        <v>4</v>
      </c>
      <c r="D20" s="46" t="s">
        <v>5</v>
      </c>
      <c r="E20" s="45" t="s">
        <v>6</v>
      </c>
      <c r="F20" s="45" t="s">
        <v>7</v>
      </c>
      <c r="G20" s="45" t="s">
        <v>8</v>
      </c>
      <c r="H20" s="47" t="s">
        <v>9</v>
      </c>
      <c r="I20" s="45" t="s">
        <v>10</v>
      </c>
      <c r="J20" s="48"/>
      <c r="K20" s="47" t="s">
        <v>3</v>
      </c>
      <c r="L20" s="47" t="s">
        <v>4</v>
      </c>
      <c r="M20" s="47" t="s">
        <v>5</v>
      </c>
      <c r="N20" s="47" t="s">
        <v>6</v>
      </c>
      <c r="O20" s="47" t="s">
        <v>7</v>
      </c>
      <c r="P20" s="47" t="s">
        <v>8</v>
      </c>
      <c r="Q20" s="47" t="s">
        <v>9</v>
      </c>
      <c r="R20" s="49" t="s">
        <v>3</v>
      </c>
      <c r="S20" s="49" t="s">
        <v>12</v>
      </c>
      <c r="T20" s="49" t="s">
        <v>10</v>
      </c>
      <c r="U20" s="49" t="s">
        <v>16</v>
      </c>
      <c r="V20" s="68" t="s">
        <v>41</v>
      </c>
      <c r="W20" s="66" t="s">
        <v>43</v>
      </c>
    </row>
    <row r="21" spans="1:23" x14ac:dyDescent="0.25">
      <c r="A21" s="50">
        <v>42740</v>
      </c>
      <c r="B21" s="40">
        <v>65</v>
      </c>
      <c r="C21" s="40">
        <v>0</v>
      </c>
      <c r="D21" s="31">
        <v>1</v>
      </c>
      <c r="E21" s="40">
        <v>2</v>
      </c>
      <c r="F21" s="40">
        <v>4</v>
      </c>
      <c r="G21" s="40">
        <v>6</v>
      </c>
      <c r="H21" s="31">
        <f t="shared" ref="H21:H32" si="11">SUM(C21:G21)</f>
        <v>13</v>
      </c>
      <c r="I21" s="51">
        <f t="shared" ref="I21:I32" si="12">SUM(B21+H21)</f>
        <v>78</v>
      </c>
      <c r="J21" s="52"/>
      <c r="K21" s="31">
        <v>2</v>
      </c>
      <c r="L21" s="53">
        <v>0</v>
      </c>
      <c r="M21" s="31">
        <v>0</v>
      </c>
      <c r="N21" s="31">
        <v>0</v>
      </c>
      <c r="O21" s="31">
        <v>0</v>
      </c>
      <c r="P21" s="31">
        <v>1</v>
      </c>
      <c r="Q21" s="31">
        <f>SUM(L21:P21)</f>
        <v>1</v>
      </c>
      <c r="R21" s="32">
        <f>SUM(K21/B21)</f>
        <v>3.0769230769230771E-2</v>
      </c>
      <c r="S21" s="32">
        <f t="shared" ref="S21:S33" si="13">(Q21/H21)</f>
        <v>7.6923076923076927E-2</v>
      </c>
      <c r="T21" s="54">
        <f t="shared" ref="T21:T33" si="14">SUM(K21+Q21)</f>
        <v>3</v>
      </c>
      <c r="U21" s="32">
        <f t="shared" ref="U21:U33" si="15">T21/I21</f>
        <v>3.8461538461538464E-2</v>
      </c>
      <c r="V21" s="63">
        <v>43299</v>
      </c>
      <c r="W21" s="7">
        <v>63</v>
      </c>
    </row>
    <row r="22" spans="1:23" x14ac:dyDescent="0.25">
      <c r="A22" s="50">
        <v>42771</v>
      </c>
      <c r="B22" s="40">
        <v>188</v>
      </c>
      <c r="C22" s="40">
        <v>1</v>
      </c>
      <c r="D22" s="31">
        <v>7</v>
      </c>
      <c r="E22" s="40">
        <v>8</v>
      </c>
      <c r="F22" s="40">
        <v>7</v>
      </c>
      <c r="G22" s="40">
        <v>1</v>
      </c>
      <c r="H22" s="31">
        <f t="shared" si="11"/>
        <v>24</v>
      </c>
      <c r="I22" s="54">
        <f t="shared" si="12"/>
        <v>212</v>
      </c>
      <c r="J22" s="52"/>
      <c r="K22" s="31">
        <v>15</v>
      </c>
      <c r="L22" s="53">
        <v>1</v>
      </c>
      <c r="M22" s="31">
        <v>3</v>
      </c>
      <c r="N22" s="31">
        <v>3</v>
      </c>
      <c r="O22" s="31">
        <v>4</v>
      </c>
      <c r="P22" s="31">
        <v>0</v>
      </c>
      <c r="Q22" s="31">
        <f>SUM(L22:P22)</f>
        <v>11</v>
      </c>
      <c r="R22" s="32">
        <f>SUM(K22/B22)</f>
        <v>7.9787234042553196E-2</v>
      </c>
      <c r="S22" s="32">
        <f t="shared" si="13"/>
        <v>0.45833333333333331</v>
      </c>
      <c r="T22" s="54">
        <f t="shared" si="14"/>
        <v>26</v>
      </c>
      <c r="U22" s="32">
        <f t="shared" si="15"/>
        <v>0.12264150943396226</v>
      </c>
      <c r="V22" s="63">
        <v>43330</v>
      </c>
      <c r="W22" s="6">
        <f t="shared" ref="W22:W32" si="16">B22-K22</f>
        <v>173</v>
      </c>
    </row>
    <row r="23" spans="1:23" x14ac:dyDescent="0.25">
      <c r="A23" s="50">
        <v>42799</v>
      </c>
      <c r="B23" s="40">
        <v>76</v>
      </c>
      <c r="C23" s="40">
        <v>2</v>
      </c>
      <c r="D23" s="31">
        <v>6</v>
      </c>
      <c r="E23" s="40">
        <v>5</v>
      </c>
      <c r="F23" s="40">
        <v>2</v>
      </c>
      <c r="G23" s="40">
        <v>0</v>
      </c>
      <c r="H23" s="31">
        <f t="shared" si="11"/>
        <v>15</v>
      </c>
      <c r="I23" s="54">
        <f t="shared" si="12"/>
        <v>91</v>
      </c>
      <c r="J23" s="52"/>
      <c r="K23" s="31">
        <v>9</v>
      </c>
      <c r="L23" s="53">
        <v>2</v>
      </c>
      <c r="M23" s="31">
        <v>4</v>
      </c>
      <c r="N23" s="31">
        <v>2</v>
      </c>
      <c r="O23" s="31">
        <v>0</v>
      </c>
      <c r="P23" s="31">
        <v>0</v>
      </c>
      <c r="Q23" s="31">
        <f>SUM(L23:P23)</f>
        <v>8</v>
      </c>
      <c r="R23" s="32">
        <f>SUM(K23/B23)</f>
        <v>0.11842105263157894</v>
      </c>
      <c r="S23" s="32">
        <f t="shared" si="13"/>
        <v>0.53333333333333333</v>
      </c>
      <c r="T23" s="54">
        <f t="shared" si="14"/>
        <v>17</v>
      </c>
      <c r="U23" s="32">
        <f t="shared" si="15"/>
        <v>0.18681318681318682</v>
      </c>
      <c r="V23" s="63">
        <v>43361</v>
      </c>
      <c r="W23" s="6">
        <f t="shared" si="16"/>
        <v>67</v>
      </c>
    </row>
    <row r="24" spans="1:23" x14ac:dyDescent="0.25">
      <c r="A24" s="50">
        <v>42830</v>
      </c>
      <c r="B24" s="40">
        <v>30</v>
      </c>
      <c r="C24" s="40">
        <v>0</v>
      </c>
      <c r="D24" s="40">
        <v>2</v>
      </c>
      <c r="E24" s="40">
        <v>3</v>
      </c>
      <c r="F24" s="31">
        <v>3</v>
      </c>
      <c r="G24" s="40">
        <v>4</v>
      </c>
      <c r="H24" s="31">
        <f t="shared" si="11"/>
        <v>12</v>
      </c>
      <c r="I24" s="54">
        <f t="shared" si="12"/>
        <v>42</v>
      </c>
      <c r="J24" s="52"/>
      <c r="K24" s="31">
        <v>9</v>
      </c>
      <c r="L24" s="53">
        <v>0</v>
      </c>
      <c r="M24" s="31">
        <v>1</v>
      </c>
      <c r="N24" s="31">
        <v>0</v>
      </c>
      <c r="O24" s="31">
        <v>0</v>
      </c>
      <c r="P24" s="31">
        <v>0</v>
      </c>
      <c r="Q24" s="31">
        <f>SUM(L24:P24)</f>
        <v>1</v>
      </c>
      <c r="R24" s="32">
        <f>SUM(K24/B24)</f>
        <v>0.3</v>
      </c>
      <c r="S24" s="32">
        <f t="shared" si="13"/>
        <v>8.3333333333333329E-2</v>
      </c>
      <c r="T24" s="54">
        <f t="shared" si="14"/>
        <v>10</v>
      </c>
      <c r="U24" s="32">
        <f t="shared" si="15"/>
        <v>0.23809523809523808</v>
      </c>
      <c r="V24" s="63">
        <v>43374</v>
      </c>
      <c r="W24" s="6">
        <f t="shared" si="16"/>
        <v>21</v>
      </c>
    </row>
    <row r="25" spans="1:23" x14ac:dyDescent="0.25">
      <c r="A25" s="50">
        <v>42860</v>
      </c>
      <c r="B25" s="40">
        <v>206</v>
      </c>
      <c r="C25" s="40">
        <v>1</v>
      </c>
      <c r="D25" s="40">
        <v>2</v>
      </c>
      <c r="E25" s="40">
        <v>2</v>
      </c>
      <c r="F25" s="31">
        <v>3</v>
      </c>
      <c r="G25" s="40">
        <v>7</v>
      </c>
      <c r="H25" s="31">
        <f t="shared" si="11"/>
        <v>15</v>
      </c>
      <c r="I25" s="54">
        <f t="shared" si="12"/>
        <v>221</v>
      </c>
      <c r="J25" s="52"/>
      <c r="K25" s="31">
        <v>9</v>
      </c>
      <c r="L25" s="53">
        <v>1</v>
      </c>
      <c r="M25" s="31">
        <v>0</v>
      </c>
      <c r="N25" s="31">
        <v>0</v>
      </c>
      <c r="O25" s="31">
        <v>0</v>
      </c>
      <c r="P25" s="31">
        <v>1</v>
      </c>
      <c r="Q25" s="31">
        <v>2</v>
      </c>
      <c r="R25" s="32">
        <v>0</v>
      </c>
      <c r="S25" s="32">
        <f t="shared" si="13"/>
        <v>0.13333333333333333</v>
      </c>
      <c r="T25" s="54">
        <f t="shared" si="14"/>
        <v>11</v>
      </c>
      <c r="U25" s="32">
        <f t="shared" si="15"/>
        <v>4.9773755656108594E-2</v>
      </c>
      <c r="V25" s="63">
        <v>43422</v>
      </c>
      <c r="W25" s="6">
        <f t="shared" si="16"/>
        <v>197</v>
      </c>
    </row>
    <row r="26" spans="1:23" x14ac:dyDescent="0.25">
      <c r="A26" s="50">
        <v>42891</v>
      </c>
      <c r="B26" s="40">
        <v>10</v>
      </c>
      <c r="C26" s="40">
        <v>60</v>
      </c>
      <c r="D26" s="31">
        <v>148</v>
      </c>
      <c r="E26" s="40">
        <v>100</v>
      </c>
      <c r="F26" s="40">
        <v>61</v>
      </c>
      <c r="G26" s="40">
        <v>11</v>
      </c>
      <c r="H26" s="31">
        <f t="shared" si="11"/>
        <v>380</v>
      </c>
      <c r="I26" s="54">
        <f t="shared" si="12"/>
        <v>390</v>
      </c>
      <c r="J26" s="52"/>
      <c r="K26" s="31">
        <v>7</v>
      </c>
      <c r="L26" s="53">
        <v>9</v>
      </c>
      <c r="M26" s="31">
        <v>25</v>
      </c>
      <c r="N26" s="31">
        <v>20</v>
      </c>
      <c r="O26" s="31">
        <v>7</v>
      </c>
      <c r="P26" s="31">
        <v>4</v>
      </c>
      <c r="Q26" s="31">
        <f>SUM(L26:P26)</f>
        <v>65</v>
      </c>
      <c r="R26" s="32">
        <f t="shared" ref="R26:R33" si="17">SUM(K26/B26)</f>
        <v>0.7</v>
      </c>
      <c r="S26" s="32">
        <f t="shared" si="13"/>
        <v>0.17105263157894737</v>
      </c>
      <c r="T26" s="54">
        <f t="shared" si="14"/>
        <v>72</v>
      </c>
      <c r="U26" s="32">
        <f t="shared" si="15"/>
        <v>0.18461538461538463</v>
      </c>
      <c r="V26" s="63">
        <v>43452</v>
      </c>
      <c r="W26" s="6">
        <f t="shared" si="16"/>
        <v>3</v>
      </c>
    </row>
    <row r="27" spans="1:23" x14ac:dyDescent="0.25">
      <c r="A27" s="50">
        <v>42921</v>
      </c>
      <c r="B27" s="40">
        <v>179</v>
      </c>
      <c r="C27" s="40">
        <v>0</v>
      </c>
      <c r="D27" s="40">
        <v>0</v>
      </c>
      <c r="E27" s="40">
        <v>2</v>
      </c>
      <c r="F27" s="31">
        <v>4</v>
      </c>
      <c r="G27" s="40">
        <v>4</v>
      </c>
      <c r="H27" s="31">
        <f t="shared" si="11"/>
        <v>10</v>
      </c>
      <c r="I27" s="54">
        <f t="shared" si="12"/>
        <v>189</v>
      </c>
      <c r="J27" s="52"/>
      <c r="K27" s="31">
        <v>9</v>
      </c>
      <c r="L27" s="53">
        <v>0</v>
      </c>
      <c r="M27" s="31">
        <v>0</v>
      </c>
      <c r="N27" s="31">
        <v>1</v>
      </c>
      <c r="O27" s="31">
        <v>2</v>
      </c>
      <c r="P27" s="31">
        <v>3</v>
      </c>
      <c r="Q27" s="31">
        <f>SUM(L27:P27)</f>
        <v>6</v>
      </c>
      <c r="R27" s="32">
        <f t="shared" si="17"/>
        <v>5.027932960893855E-2</v>
      </c>
      <c r="S27" s="32">
        <f t="shared" si="13"/>
        <v>0.6</v>
      </c>
      <c r="T27" s="54">
        <f t="shared" si="14"/>
        <v>15</v>
      </c>
      <c r="U27" s="32">
        <f t="shared" si="15"/>
        <v>7.9365079365079361E-2</v>
      </c>
      <c r="V27" s="63">
        <v>43484</v>
      </c>
      <c r="W27" s="6">
        <f t="shared" si="16"/>
        <v>170</v>
      </c>
    </row>
    <row r="28" spans="1:23" x14ac:dyDescent="0.25">
      <c r="A28" s="50">
        <v>42952</v>
      </c>
      <c r="B28" s="40">
        <v>116</v>
      </c>
      <c r="C28" s="40">
        <v>3</v>
      </c>
      <c r="D28" s="40">
        <v>3</v>
      </c>
      <c r="E28" s="40">
        <v>5</v>
      </c>
      <c r="F28" s="31">
        <v>1</v>
      </c>
      <c r="G28" s="40">
        <v>1</v>
      </c>
      <c r="H28" s="31">
        <f t="shared" si="11"/>
        <v>13</v>
      </c>
      <c r="I28" s="54">
        <f t="shared" si="12"/>
        <v>129</v>
      </c>
      <c r="J28" s="52"/>
      <c r="K28" s="31">
        <v>7</v>
      </c>
      <c r="L28" s="53">
        <v>2</v>
      </c>
      <c r="M28" s="31">
        <v>3</v>
      </c>
      <c r="N28" s="31">
        <v>3</v>
      </c>
      <c r="O28" s="31">
        <v>0</v>
      </c>
      <c r="P28" s="31">
        <v>1</v>
      </c>
      <c r="Q28" s="31">
        <f>SUM(L28:P28)</f>
        <v>9</v>
      </c>
      <c r="R28" s="32">
        <f t="shared" si="17"/>
        <v>6.0344827586206899E-2</v>
      </c>
      <c r="S28" s="32">
        <f t="shared" si="13"/>
        <v>0.69230769230769229</v>
      </c>
      <c r="T28" s="54">
        <f t="shared" si="14"/>
        <v>16</v>
      </c>
      <c r="U28" s="32">
        <f t="shared" si="15"/>
        <v>0.12403100775193798</v>
      </c>
      <c r="V28" s="63">
        <v>43515</v>
      </c>
      <c r="W28" s="7">
        <f t="shared" si="16"/>
        <v>109</v>
      </c>
    </row>
    <row r="29" spans="1:23" x14ac:dyDescent="0.25">
      <c r="A29" s="50">
        <v>42983</v>
      </c>
      <c r="B29" s="40">
        <v>8</v>
      </c>
      <c r="C29" s="40">
        <v>1</v>
      </c>
      <c r="D29" s="40">
        <v>1</v>
      </c>
      <c r="E29" s="40">
        <v>5</v>
      </c>
      <c r="F29" s="31">
        <v>2</v>
      </c>
      <c r="G29" s="40">
        <v>0</v>
      </c>
      <c r="H29" s="31">
        <f t="shared" si="11"/>
        <v>9</v>
      </c>
      <c r="I29" s="54">
        <f t="shared" si="12"/>
        <v>17</v>
      </c>
      <c r="J29" s="52"/>
      <c r="K29" s="31">
        <v>3</v>
      </c>
      <c r="L29" s="53">
        <v>0</v>
      </c>
      <c r="M29" s="31">
        <v>1</v>
      </c>
      <c r="N29" s="31">
        <v>0</v>
      </c>
      <c r="O29" s="31">
        <v>0</v>
      </c>
      <c r="P29" s="31">
        <v>0</v>
      </c>
      <c r="Q29" s="31">
        <v>1</v>
      </c>
      <c r="R29" s="32">
        <f t="shared" si="17"/>
        <v>0.375</v>
      </c>
      <c r="S29" s="32">
        <f t="shared" si="13"/>
        <v>0.1111111111111111</v>
      </c>
      <c r="T29" s="54">
        <f t="shared" si="14"/>
        <v>4</v>
      </c>
      <c r="U29" s="32">
        <f t="shared" si="15"/>
        <v>0.23529411764705882</v>
      </c>
      <c r="V29" s="63">
        <v>43543</v>
      </c>
      <c r="W29" s="7">
        <f t="shared" si="16"/>
        <v>5</v>
      </c>
    </row>
    <row r="30" spans="1:23" x14ac:dyDescent="0.25">
      <c r="A30" s="50">
        <v>43025</v>
      </c>
      <c r="B30" s="40">
        <v>138</v>
      </c>
      <c r="C30" s="40">
        <v>4</v>
      </c>
      <c r="D30" s="40">
        <v>3</v>
      </c>
      <c r="E30" s="40">
        <v>2</v>
      </c>
      <c r="F30" s="31">
        <v>2</v>
      </c>
      <c r="G30" s="40">
        <v>2</v>
      </c>
      <c r="H30" s="31">
        <f t="shared" si="11"/>
        <v>13</v>
      </c>
      <c r="I30" s="54">
        <f t="shared" si="12"/>
        <v>151</v>
      </c>
      <c r="J30" s="52"/>
      <c r="K30" s="31">
        <v>21</v>
      </c>
      <c r="L30" s="53">
        <v>3</v>
      </c>
      <c r="M30" s="31">
        <v>1</v>
      </c>
      <c r="N30" s="31">
        <v>0</v>
      </c>
      <c r="O30" s="31">
        <v>0</v>
      </c>
      <c r="P30" s="31">
        <v>1</v>
      </c>
      <c r="Q30" s="31">
        <f>SUM(L30:P30)</f>
        <v>5</v>
      </c>
      <c r="R30" s="32">
        <f t="shared" si="17"/>
        <v>0.15217391304347827</v>
      </c>
      <c r="S30" s="32">
        <f t="shared" si="13"/>
        <v>0.38461538461538464</v>
      </c>
      <c r="T30" s="54">
        <f t="shared" si="14"/>
        <v>26</v>
      </c>
      <c r="U30" s="32">
        <f t="shared" si="15"/>
        <v>0.17218543046357615</v>
      </c>
      <c r="V30" s="63">
        <v>43574</v>
      </c>
      <c r="W30" s="7">
        <f t="shared" si="16"/>
        <v>117</v>
      </c>
    </row>
    <row r="31" spans="1:23" x14ac:dyDescent="0.25">
      <c r="A31" s="50">
        <v>43044</v>
      </c>
      <c r="B31" s="40">
        <v>137</v>
      </c>
      <c r="C31" s="40">
        <v>1</v>
      </c>
      <c r="D31" s="40">
        <v>3</v>
      </c>
      <c r="E31" s="40">
        <v>3</v>
      </c>
      <c r="F31" s="31">
        <v>4</v>
      </c>
      <c r="G31" s="40">
        <v>1</v>
      </c>
      <c r="H31" s="31">
        <f t="shared" si="11"/>
        <v>12</v>
      </c>
      <c r="I31" s="54">
        <f t="shared" si="12"/>
        <v>149</v>
      </c>
      <c r="J31" s="52"/>
      <c r="K31" s="31">
        <v>21</v>
      </c>
      <c r="L31" s="51">
        <v>1</v>
      </c>
      <c r="M31" s="31">
        <v>0</v>
      </c>
      <c r="N31" s="31">
        <v>0</v>
      </c>
      <c r="O31" s="31">
        <v>0</v>
      </c>
      <c r="P31" s="31">
        <v>0</v>
      </c>
      <c r="Q31" s="31">
        <f>SUM(L31:P31)</f>
        <v>1</v>
      </c>
      <c r="R31" s="32">
        <f t="shared" si="17"/>
        <v>0.15328467153284672</v>
      </c>
      <c r="S31" s="32">
        <f t="shared" si="13"/>
        <v>8.3333333333333329E-2</v>
      </c>
      <c r="T31" s="54">
        <f t="shared" si="14"/>
        <v>22</v>
      </c>
      <c r="U31" s="32">
        <f t="shared" si="15"/>
        <v>0.1476510067114094</v>
      </c>
      <c r="V31" s="63">
        <v>43604</v>
      </c>
      <c r="W31" s="7">
        <f t="shared" si="16"/>
        <v>116</v>
      </c>
    </row>
    <row r="32" spans="1:23" x14ac:dyDescent="0.25">
      <c r="A32" s="50">
        <v>43074</v>
      </c>
      <c r="B32" s="40">
        <v>7</v>
      </c>
      <c r="C32" s="40">
        <v>2</v>
      </c>
      <c r="D32" s="40">
        <v>2</v>
      </c>
      <c r="E32" s="40">
        <v>1</v>
      </c>
      <c r="F32" s="31">
        <v>2</v>
      </c>
      <c r="G32" s="40">
        <v>1</v>
      </c>
      <c r="H32" s="31">
        <f t="shared" si="11"/>
        <v>8</v>
      </c>
      <c r="I32" s="54">
        <f t="shared" si="12"/>
        <v>15</v>
      </c>
      <c r="J32" s="52"/>
      <c r="K32" s="31">
        <v>3</v>
      </c>
      <c r="L32" s="51">
        <v>1</v>
      </c>
      <c r="M32" s="31">
        <v>1</v>
      </c>
      <c r="N32" s="31">
        <v>0</v>
      </c>
      <c r="O32" s="31">
        <v>1</v>
      </c>
      <c r="P32" s="31">
        <v>0</v>
      </c>
      <c r="Q32" s="31">
        <f>SUM(L32:P32)</f>
        <v>3</v>
      </c>
      <c r="R32" s="32">
        <f t="shared" si="17"/>
        <v>0.42857142857142855</v>
      </c>
      <c r="S32" s="32">
        <f t="shared" si="13"/>
        <v>0.375</v>
      </c>
      <c r="T32" s="54">
        <f t="shared" si="14"/>
        <v>6</v>
      </c>
      <c r="U32" s="32">
        <f t="shared" si="15"/>
        <v>0.4</v>
      </c>
      <c r="V32" s="63">
        <v>43635</v>
      </c>
      <c r="W32" s="7">
        <f t="shared" si="16"/>
        <v>4</v>
      </c>
    </row>
    <row r="33" spans="1:22" x14ac:dyDescent="0.25">
      <c r="A33" s="55" t="s">
        <v>34</v>
      </c>
      <c r="B33" s="40">
        <f t="shared" ref="B33:I33" si="18">SUM(B21:B32)</f>
        <v>1160</v>
      </c>
      <c r="C33" s="40">
        <f t="shared" si="18"/>
        <v>75</v>
      </c>
      <c r="D33" s="40">
        <f t="shared" si="18"/>
        <v>178</v>
      </c>
      <c r="E33" s="40">
        <f t="shared" si="18"/>
        <v>138</v>
      </c>
      <c r="F33" s="31">
        <f t="shared" si="18"/>
        <v>95</v>
      </c>
      <c r="G33" s="40">
        <f t="shared" si="18"/>
        <v>38</v>
      </c>
      <c r="H33" s="31">
        <f t="shared" si="18"/>
        <v>524</v>
      </c>
      <c r="I33" s="40">
        <f t="shared" si="18"/>
        <v>1684</v>
      </c>
      <c r="J33" s="42"/>
      <c r="K33" s="40">
        <f t="shared" ref="K33:Q33" si="19">SUM(K21:K32)</f>
        <v>115</v>
      </c>
      <c r="L33" s="40">
        <f t="shared" si="19"/>
        <v>20</v>
      </c>
      <c r="M33" s="40">
        <f t="shared" si="19"/>
        <v>39</v>
      </c>
      <c r="N33" s="40">
        <f t="shared" si="19"/>
        <v>29</v>
      </c>
      <c r="O33" s="40">
        <f t="shared" si="19"/>
        <v>14</v>
      </c>
      <c r="P33" s="40">
        <f t="shared" si="19"/>
        <v>11</v>
      </c>
      <c r="Q33" s="40">
        <f t="shared" si="19"/>
        <v>113</v>
      </c>
      <c r="R33" s="71">
        <f t="shared" si="17"/>
        <v>9.9137931034482762E-2</v>
      </c>
      <c r="S33" s="71">
        <f t="shared" si="13"/>
        <v>0.21564885496183206</v>
      </c>
      <c r="T33" s="72">
        <f t="shared" si="14"/>
        <v>228</v>
      </c>
      <c r="U33" s="71">
        <f t="shared" si="15"/>
        <v>0.13539192399049882</v>
      </c>
      <c r="V33" s="70" t="s">
        <v>36</v>
      </c>
    </row>
    <row r="34" spans="1:22" x14ac:dyDescent="0.25">
      <c r="A34" s="55" t="s">
        <v>35</v>
      </c>
      <c r="B34" s="31">
        <f t="shared" ref="B34:I34" si="20">SUM(B33/12)</f>
        <v>96.666666666666671</v>
      </c>
      <c r="C34" s="31">
        <f t="shared" si="20"/>
        <v>6.25</v>
      </c>
      <c r="D34" s="31">
        <f t="shared" si="20"/>
        <v>14.833333333333334</v>
      </c>
      <c r="E34" s="31">
        <f t="shared" si="20"/>
        <v>11.5</v>
      </c>
      <c r="F34" s="31">
        <f t="shared" si="20"/>
        <v>7.916666666666667</v>
      </c>
      <c r="G34" s="31">
        <f t="shared" si="20"/>
        <v>3.1666666666666665</v>
      </c>
      <c r="H34" s="31">
        <f t="shared" si="20"/>
        <v>43.666666666666664</v>
      </c>
      <c r="I34" s="31">
        <f t="shared" si="20"/>
        <v>140.33333333333334</v>
      </c>
      <c r="J34" s="42"/>
      <c r="K34" s="31">
        <f t="shared" ref="K34:Q34" si="21">SUM(K33/12)</f>
        <v>9.5833333333333339</v>
      </c>
      <c r="L34" s="31">
        <f t="shared" si="21"/>
        <v>1.6666666666666667</v>
      </c>
      <c r="M34" s="31">
        <f t="shared" si="21"/>
        <v>3.25</v>
      </c>
      <c r="N34" s="31">
        <f t="shared" si="21"/>
        <v>2.4166666666666665</v>
      </c>
      <c r="O34" s="31">
        <f t="shared" si="21"/>
        <v>1.1666666666666667</v>
      </c>
      <c r="P34" s="31">
        <f t="shared" si="21"/>
        <v>0.91666666666666663</v>
      </c>
      <c r="Q34" s="31">
        <f t="shared" si="21"/>
        <v>9.4166666666666661</v>
      </c>
      <c r="R34" s="32"/>
      <c r="S34" s="32"/>
      <c r="T34" s="54"/>
      <c r="U34" s="32"/>
    </row>
    <row r="35" spans="1:22" x14ac:dyDescent="0.25">
      <c r="A35" s="55"/>
      <c r="B35" s="31"/>
      <c r="C35" s="31"/>
      <c r="D35" s="31"/>
      <c r="E35" s="31"/>
      <c r="F35" s="31"/>
      <c r="G35" s="31"/>
      <c r="H35" s="31"/>
      <c r="I35" s="31"/>
      <c r="J35" s="42"/>
      <c r="K35" s="31"/>
      <c r="L35" s="31"/>
      <c r="M35" s="31"/>
      <c r="N35" s="31"/>
      <c r="O35" s="31"/>
      <c r="P35" s="31"/>
      <c r="Q35" s="31"/>
      <c r="R35" s="32"/>
      <c r="S35" s="32"/>
      <c r="T35" s="54"/>
      <c r="U35" s="32"/>
    </row>
  </sheetData>
  <pageMargins left="0.7" right="0.7" top="0.75" bottom="0.75" header="0.3" footer="0.3"/>
  <pageSetup scale="6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/>
  </sheetViews>
  <sheetFormatPr defaultRowHeight="15" x14ac:dyDescent="0.25"/>
  <cols>
    <col min="2" max="9" width="6.28515625" customWidth="1"/>
    <col min="10" max="10" width="3.140625" customWidth="1"/>
    <col min="11" max="19" width="6.28515625" customWidth="1"/>
    <col min="20" max="20" width="6.28515625" style="67" customWidth="1"/>
    <col min="21" max="21" width="7" customWidth="1"/>
    <col min="22" max="22" width="15.7109375" customWidth="1"/>
  </cols>
  <sheetData>
    <row r="1" spans="1:23" x14ac:dyDescent="0.25">
      <c r="A1" s="55"/>
      <c r="B1" s="31"/>
      <c r="C1" s="31"/>
      <c r="D1" s="31"/>
      <c r="E1" s="31"/>
      <c r="F1" s="31"/>
      <c r="G1" s="31"/>
      <c r="H1" s="31"/>
      <c r="I1" s="31"/>
      <c r="J1" s="42"/>
      <c r="K1" s="31"/>
      <c r="L1" s="31"/>
      <c r="M1" s="67" t="s">
        <v>46</v>
      </c>
      <c r="N1" s="31"/>
      <c r="O1" s="31"/>
      <c r="P1" s="31"/>
      <c r="Q1" s="31"/>
      <c r="R1" s="32"/>
      <c r="S1" s="32"/>
      <c r="T1" s="54"/>
      <c r="U1" s="32"/>
      <c r="V1" s="63"/>
      <c r="W1" s="7"/>
    </row>
    <row r="2" spans="1:23" x14ac:dyDescent="0.25">
      <c r="A2" s="34" t="s">
        <v>0</v>
      </c>
      <c r="B2" s="35"/>
      <c r="C2" s="35"/>
      <c r="D2" s="35"/>
      <c r="E2" s="35"/>
      <c r="F2" s="36"/>
      <c r="G2" s="35"/>
      <c r="H2" s="36"/>
      <c r="I2" s="35"/>
      <c r="J2" s="37"/>
      <c r="K2" s="5"/>
      <c r="L2" s="5"/>
      <c r="M2" s="31"/>
      <c r="N2" s="5" t="s">
        <v>1</v>
      </c>
      <c r="O2" s="31"/>
      <c r="P2" s="31"/>
      <c r="Q2" s="31"/>
      <c r="R2" s="32"/>
      <c r="S2" s="32"/>
      <c r="T2" s="2"/>
      <c r="U2" s="32"/>
      <c r="V2" s="64" t="s">
        <v>47</v>
      </c>
      <c r="W2" s="65" t="s">
        <v>42</v>
      </c>
    </row>
    <row r="3" spans="1:23" x14ac:dyDescent="0.25">
      <c r="A3" s="44" t="s">
        <v>2</v>
      </c>
      <c r="B3" s="45" t="s">
        <v>3</v>
      </c>
      <c r="C3" s="45" t="s">
        <v>4</v>
      </c>
      <c r="D3" s="46" t="s">
        <v>5</v>
      </c>
      <c r="E3" s="45" t="s">
        <v>6</v>
      </c>
      <c r="F3" s="45" t="s">
        <v>7</v>
      </c>
      <c r="G3" s="45" t="s">
        <v>8</v>
      </c>
      <c r="H3" s="47" t="s">
        <v>9</v>
      </c>
      <c r="I3" s="45" t="s">
        <v>10</v>
      </c>
      <c r="J3" s="48"/>
      <c r="K3" s="47" t="s">
        <v>3</v>
      </c>
      <c r="L3" s="47" t="s">
        <v>4</v>
      </c>
      <c r="M3" s="47" t="s">
        <v>5</v>
      </c>
      <c r="N3" s="47" t="s">
        <v>6</v>
      </c>
      <c r="O3" s="47" t="s">
        <v>7</v>
      </c>
      <c r="P3" s="47" t="s">
        <v>8</v>
      </c>
      <c r="Q3" s="47" t="s">
        <v>9</v>
      </c>
      <c r="R3" s="49" t="s">
        <v>3</v>
      </c>
      <c r="S3" s="49" t="s">
        <v>12</v>
      </c>
      <c r="T3" s="49" t="s">
        <v>10</v>
      </c>
      <c r="U3" s="49" t="s">
        <v>16</v>
      </c>
      <c r="V3" s="68" t="s">
        <v>41</v>
      </c>
      <c r="W3" s="69" t="s">
        <v>43</v>
      </c>
    </row>
    <row r="4" spans="1:23" x14ac:dyDescent="0.25">
      <c r="A4" s="50">
        <v>43105</v>
      </c>
      <c r="B4" s="40">
        <v>134</v>
      </c>
      <c r="C4" s="40">
        <v>2</v>
      </c>
      <c r="D4" s="31">
        <v>5</v>
      </c>
      <c r="E4" s="40">
        <v>7</v>
      </c>
      <c r="F4" s="40">
        <v>5</v>
      </c>
      <c r="G4" s="40">
        <v>7</v>
      </c>
      <c r="H4" s="31">
        <f t="shared" ref="H4:H15" si="0">SUM(C4:G4)</f>
        <v>26</v>
      </c>
      <c r="I4" s="51">
        <f t="shared" ref="I4:I15" si="1">SUM(B4+H4)</f>
        <v>160</v>
      </c>
      <c r="J4" s="52"/>
      <c r="K4" s="31">
        <v>14</v>
      </c>
      <c r="L4" s="53">
        <v>0</v>
      </c>
      <c r="M4" s="31">
        <v>2</v>
      </c>
      <c r="N4" s="31">
        <v>1</v>
      </c>
      <c r="O4" s="31">
        <v>0</v>
      </c>
      <c r="P4" s="31">
        <v>2</v>
      </c>
      <c r="Q4" s="31">
        <f t="shared" ref="Q4:Q15" si="2">SUM(L4:P4)</f>
        <v>5</v>
      </c>
      <c r="R4" s="32">
        <f t="shared" ref="R4:R16" si="3">SUM(K4/B4)</f>
        <v>0.1044776119402985</v>
      </c>
      <c r="S4" s="32">
        <f t="shared" ref="S4:S16" si="4">(Q4/H4)</f>
        <v>0.19230769230769232</v>
      </c>
      <c r="T4" s="54">
        <f t="shared" ref="T4:T16" si="5">SUM(K4+Q4)</f>
        <v>19</v>
      </c>
      <c r="U4" s="32">
        <f t="shared" ref="U4:U11" si="6">T4/I4</f>
        <v>0.11874999999999999</v>
      </c>
      <c r="V4" s="63">
        <v>43664</v>
      </c>
      <c r="W4" s="7">
        <f t="shared" ref="W4:W15" si="7">B4-K4</f>
        <v>120</v>
      </c>
    </row>
    <row r="5" spans="1:23" x14ac:dyDescent="0.25">
      <c r="A5" s="50">
        <v>43136</v>
      </c>
      <c r="B5" s="40">
        <v>10</v>
      </c>
      <c r="C5" s="40">
        <v>2</v>
      </c>
      <c r="D5" s="31">
        <v>3</v>
      </c>
      <c r="E5" s="40">
        <v>5</v>
      </c>
      <c r="F5" s="40">
        <v>1</v>
      </c>
      <c r="G5" s="40">
        <v>4</v>
      </c>
      <c r="H5" s="31">
        <f t="shared" si="0"/>
        <v>15</v>
      </c>
      <c r="I5" s="54">
        <f t="shared" si="1"/>
        <v>25</v>
      </c>
      <c r="J5" s="52"/>
      <c r="K5" s="31">
        <v>3</v>
      </c>
      <c r="L5" s="53">
        <v>2</v>
      </c>
      <c r="M5" s="31">
        <v>2</v>
      </c>
      <c r="N5" s="31">
        <v>2</v>
      </c>
      <c r="O5" s="31">
        <v>2</v>
      </c>
      <c r="P5" s="31">
        <v>3</v>
      </c>
      <c r="Q5" s="31">
        <f t="shared" si="2"/>
        <v>11</v>
      </c>
      <c r="R5" s="32">
        <f t="shared" si="3"/>
        <v>0.3</v>
      </c>
      <c r="S5" s="32">
        <f t="shared" si="4"/>
        <v>0.73333333333333328</v>
      </c>
      <c r="T5" s="54">
        <f t="shared" si="5"/>
        <v>14</v>
      </c>
      <c r="U5" s="32">
        <f t="shared" si="6"/>
        <v>0.56000000000000005</v>
      </c>
      <c r="V5" s="63">
        <v>43695</v>
      </c>
      <c r="W5" s="7">
        <f t="shared" si="7"/>
        <v>7</v>
      </c>
    </row>
    <row r="6" spans="1:23" x14ac:dyDescent="0.25">
      <c r="A6" s="50">
        <v>43164</v>
      </c>
      <c r="B6" s="40">
        <v>71</v>
      </c>
      <c r="C6" s="40">
        <v>0</v>
      </c>
      <c r="D6" s="31">
        <v>6</v>
      </c>
      <c r="E6" s="40">
        <v>4</v>
      </c>
      <c r="F6" s="40">
        <v>6</v>
      </c>
      <c r="G6" s="40">
        <v>3</v>
      </c>
      <c r="H6" s="31">
        <f t="shared" si="0"/>
        <v>19</v>
      </c>
      <c r="I6" s="54">
        <f t="shared" si="1"/>
        <v>90</v>
      </c>
      <c r="J6" s="52"/>
      <c r="K6" s="31">
        <v>9</v>
      </c>
      <c r="L6" s="53">
        <v>0</v>
      </c>
      <c r="M6" s="31">
        <v>2</v>
      </c>
      <c r="N6" s="31">
        <v>2</v>
      </c>
      <c r="O6" s="31">
        <v>1</v>
      </c>
      <c r="P6" s="31">
        <v>1</v>
      </c>
      <c r="Q6" s="31">
        <f t="shared" si="2"/>
        <v>6</v>
      </c>
      <c r="R6" s="32">
        <f t="shared" si="3"/>
        <v>0.12676056338028169</v>
      </c>
      <c r="S6" s="32">
        <f t="shared" si="4"/>
        <v>0.31578947368421051</v>
      </c>
      <c r="T6" s="54">
        <f t="shared" si="5"/>
        <v>15</v>
      </c>
      <c r="U6" s="32">
        <f t="shared" si="6"/>
        <v>0.16666666666666666</v>
      </c>
      <c r="V6" s="63">
        <v>43726</v>
      </c>
      <c r="W6" s="7">
        <f t="shared" si="7"/>
        <v>62</v>
      </c>
    </row>
    <row r="7" spans="1:23" x14ac:dyDescent="0.25">
      <c r="A7" s="50">
        <v>43195</v>
      </c>
      <c r="B7" s="40">
        <v>15</v>
      </c>
      <c r="C7" s="40">
        <v>1</v>
      </c>
      <c r="D7" s="40">
        <v>2</v>
      </c>
      <c r="E7" s="40">
        <v>7</v>
      </c>
      <c r="F7" s="31">
        <v>5</v>
      </c>
      <c r="G7" s="40">
        <v>1</v>
      </c>
      <c r="H7" s="31">
        <f t="shared" si="0"/>
        <v>16</v>
      </c>
      <c r="I7" s="54">
        <f t="shared" si="1"/>
        <v>31</v>
      </c>
      <c r="J7" s="52"/>
      <c r="K7" s="31">
        <v>1</v>
      </c>
      <c r="L7" s="53">
        <v>0</v>
      </c>
      <c r="M7" s="31">
        <v>0</v>
      </c>
      <c r="N7" s="31">
        <v>4</v>
      </c>
      <c r="O7" s="31">
        <v>0</v>
      </c>
      <c r="P7" s="31">
        <v>0</v>
      </c>
      <c r="Q7" s="31">
        <f t="shared" si="2"/>
        <v>4</v>
      </c>
      <c r="R7" s="32">
        <f t="shared" si="3"/>
        <v>6.6666666666666666E-2</v>
      </c>
      <c r="S7" s="32">
        <f t="shared" si="4"/>
        <v>0.25</v>
      </c>
      <c r="T7" s="54">
        <f t="shared" si="5"/>
        <v>5</v>
      </c>
      <c r="U7" s="32">
        <f t="shared" si="6"/>
        <v>0.16129032258064516</v>
      </c>
      <c r="V7" s="63">
        <v>43739</v>
      </c>
      <c r="W7" s="7">
        <f t="shared" si="7"/>
        <v>14</v>
      </c>
    </row>
    <row r="8" spans="1:23" x14ac:dyDescent="0.25">
      <c r="A8" s="50">
        <v>43225</v>
      </c>
      <c r="B8" s="40">
        <v>81</v>
      </c>
      <c r="C8" s="40">
        <v>1</v>
      </c>
      <c r="D8" s="40">
        <v>5</v>
      </c>
      <c r="E8" s="40">
        <v>2</v>
      </c>
      <c r="F8" s="31">
        <v>6</v>
      </c>
      <c r="G8" s="40">
        <v>2</v>
      </c>
      <c r="H8" s="31">
        <f t="shared" si="0"/>
        <v>16</v>
      </c>
      <c r="I8" s="54">
        <f t="shared" si="1"/>
        <v>97</v>
      </c>
      <c r="J8" s="52"/>
      <c r="K8" s="31">
        <v>6</v>
      </c>
      <c r="L8" s="53">
        <v>0</v>
      </c>
      <c r="M8" s="31">
        <v>4</v>
      </c>
      <c r="N8" s="31">
        <v>1</v>
      </c>
      <c r="O8" s="31">
        <v>1</v>
      </c>
      <c r="P8" s="31">
        <v>2</v>
      </c>
      <c r="Q8" s="31">
        <f t="shared" si="2"/>
        <v>8</v>
      </c>
      <c r="R8" s="32">
        <f t="shared" si="3"/>
        <v>7.407407407407407E-2</v>
      </c>
      <c r="S8" s="32">
        <f t="shared" si="4"/>
        <v>0.5</v>
      </c>
      <c r="T8" s="54">
        <f t="shared" si="5"/>
        <v>14</v>
      </c>
      <c r="U8" s="32">
        <f t="shared" si="6"/>
        <v>0.14432989690721648</v>
      </c>
      <c r="V8" s="63">
        <v>43787</v>
      </c>
      <c r="W8" s="7">
        <f t="shared" si="7"/>
        <v>75</v>
      </c>
    </row>
    <row r="9" spans="1:23" x14ac:dyDescent="0.25">
      <c r="A9" s="50">
        <v>43256</v>
      </c>
      <c r="B9" s="40">
        <v>73</v>
      </c>
      <c r="C9" s="40">
        <v>5</v>
      </c>
      <c r="D9" s="31">
        <v>1</v>
      </c>
      <c r="E9" s="40">
        <v>4</v>
      </c>
      <c r="F9" s="40">
        <v>1</v>
      </c>
      <c r="G9" s="40">
        <v>0</v>
      </c>
      <c r="H9" s="31">
        <f t="shared" si="0"/>
        <v>11</v>
      </c>
      <c r="I9" s="54">
        <f t="shared" si="1"/>
        <v>84</v>
      </c>
      <c r="J9" s="52"/>
      <c r="K9" s="31">
        <v>9</v>
      </c>
      <c r="L9" s="53">
        <v>4</v>
      </c>
      <c r="M9" s="31">
        <v>0</v>
      </c>
      <c r="N9" s="31">
        <v>2</v>
      </c>
      <c r="O9" s="31">
        <v>1</v>
      </c>
      <c r="P9" s="31">
        <v>0</v>
      </c>
      <c r="Q9" s="31">
        <f t="shared" si="2"/>
        <v>7</v>
      </c>
      <c r="R9" s="32">
        <f t="shared" si="3"/>
        <v>0.12328767123287671</v>
      </c>
      <c r="S9" s="32">
        <f t="shared" si="4"/>
        <v>0.63636363636363635</v>
      </c>
      <c r="T9" s="54">
        <f t="shared" si="5"/>
        <v>16</v>
      </c>
      <c r="U9" s="32">
        <f t="shared" si="6"/>
        <v>0.19047619047619047</v>
      </c>
      <c r="V9" s="63">
        <v>43817</v>
      </c>
      <c r="W9" s="7">
        <f t="shared" si="7"/>
        <v>64</v>
      </c>
    </row>
    <row r="10" spans="1:23" x14ac:dyDescent="0.25">
      <c r="A10" s="50">
        <v>43286</v>
      </c>
      <c r="B10" s="40">
        <v>144</v>
      </c>
      <c r="C10" s="40">
        <v>0</v>
      </c>
      <c r="D10" s="40">
        <v>0</v>
      </c>
      <c r="E10" s="40">
        <v>0</v>
      </c>
      <c r="F10" s="31">
        <v>1</v>
      </c>
      <c r="G10" s="40">
        <v>0</v>
      </c>
      <c r="H10" s="31">
        <f t="shared" si="0"/>
        <v>1</v>
      </c>
      <c r="I10" s="54">
        <f t="shared" si="1"/>
        <v>145</v>
      </c>
      <c r="J10" s="52"/>
      <c r="K10" s="31">
        <v>4</v>
      </c>
      <c r="L10" s="53">
        <v>0</v>
      </c>
      <c r="M10" s="31">
        <v>0</v>
      </c>
      <c r="N10" s="31">
        <v>1</v>
      </c>
      <c r="O10" s="31">
        <v>0</v>
      </c>
      <c r="P10" s="31">
        <v>0</v>
      </c>
      <c r="Q10" s="31">
        <f t="shared" si="2"/>
        <v>1</v>
      </c>
      <c r="R10" s="32">
        <f t="shared" si="3"/>
        <v>2.7777777777777776E-2</v>
      </c>
      <c r="S10" s="32">
        <f t="shared" si="4"/>
        <v>1</v>
      </c>
      <c r="T10" s="54">
        <f t="shared" si="5"/>
        <v>5</v>
      </c>
      <c r="U10" s="32">
        <f t="shared" si="6"/>
        <v>3.4482758620689655E-2</v>
      </c>
      <c r="V10" s="63">
        <v>43849</v>
      </c>
      <c r="W10" s="7">
        <f t="shared" si="7"/>
        <v>140</v>
      </c>
    </row>
    <row r="11" spans="1:23" x14ac:dyDescent="0.25">
      <c r="A11" s="50">
        <v>43317</v>
      </c>
      <c r="B11" s="40">
        <v>40</v>
      </c>
      <c r="C11" s="40">
        <v>1</v>
      </c>
      <c r="D11" s="40">
        <v>0</v>
      </c>
      <c r="E11" s="40">
        <v>1</v>
      </c>
      <c r="F11" s="31">
        <v>3</v>
      </c>
      <c r="G11" s="40">
        <v>2</v>
      </c>
      <c r="H11" s="31">
        <f t="shared" si="0"/>
        <v>7</v>
      </c>
      <c r="I11" s="54">
        <f t="shared" si="1"/>
        <v>47</v>
      </c>
      <c r="J11" s="52"/>
      <c r="K11" s="31">
        <v>2</v>
      </c>
      <c r="L11" s="53">
        <v>0</v>
      </c>
      <c r="M11" s="31">
        <v>0</v>
      </c>
      <c r="N11" s="31">
        <v>1</v>
      </c>
      <c r="O11" s="31">
        <v>2</v>
      </c>
      <c r="P11" s="31">
        <v>1</v>
      </c>
      <c r="Q11" s="31">
        <f t="shared" si="2"/>
        <v>4</v>
      </c>
      <c r="R11" s="32">
        <f t="shared" si="3"/>
        <v>0.05</v>
      </c>
      <c r="S11" s="32">
        <f t="shared" si="4"/>
        <v>0.5714285714285714</v>
      </c>
      <c r="T11" s="54">
        <f t="shared" si="5"/>
        <v>6</v>
      </c>
      <c r="U11" s="32">
        <f t="shared" si="6"/>
        <v>0.1276595744680851</v>
      </c>
      <c r="V11" s="63">
        <v>43880</v>
      </c>
      <c r="W11" s="7">
        <f t="shared" si="7"/>
        <v>38</v>
      </c>
    </row>
    <row r="12" spans="1:23" x14ac:dyDescent="0.25">
      <c r="A12" s="50">
        <v>43348</v>
      </c>
      <c r="B12" s="40">
        <v>43</v>
      </c>
      <c r="C12" s="40">
        <v>2</v>
      </c>
      <c r="D12" s="40">
        <v>1</v>
      </c>
      <c r="E12" s="40">
        <v>2</v>
      </c>
      <c r="F12" s="31">
        <v>4</v>
      </c>
      <c r="G12" s="40">
        <v>3</v>
      </c>
      <c r="H12" s="31">
        <f t="shared" si="0"/>
        <v>12</v>
      </c>
      <c r="I12" s="54">
        <f t="shared" si="1"/>
        <v>55</v>
      </c>
      <c r="J12" s="52"/>
      <c r="K12" s="31">
        <v>5</v>
      </c>
      <c r="L12" s="53">
        <v>1</v>
      </c>
      <c r="M12" s="31">
        <v>0</v>
      </c>
      <c r="N12" s="31">
        <v>0</v>
      </c>
      <c r="O12" s="31">
        <v>0</v>
      </c>
      <c r="P12" s="31">
        <v>2</v>
      </c>
      <c r="Q12" s="31">
        <f t="shared" si="2"/>
        <v>3</v>
      </c>
      <c r="R12" s="32">
        <f t="shared" si="3"/>
        <v>0.11627906976744186</v>
      </c>
      <c r="S12" s="32">
        <f t="shared" si="4"/>
        <v>0.25</v>
      </c>
      <c r="T12" s="54">
        <f t="shared" si="5"/>
        <v>8</v>
      </c>
      <c r="U12" s="32">
        <f>T12/I12</f>
        <v>0.14545454545454545</v>
      </c>
      <c r="V12" s="63">
        <v>43909</v>
      </c>
      <c r="W12" s="7">
        <f t="shared" si="7"/>
        <v>38</v>
      </c>
    </row>
    <row r="13" spans="1:23" x14ac:dyDescent="0.25">
      <c r="A13" s="50">
        <v>43391</v>
      </c>
      <c r="B13" s="40">
        <v>39</v>
      </c>
      <c r="C13" s="40">
        <v>0</v>
      </c>
      <c r="D13" s="40">
        <v>2</v>
      </c>
      <c r="E13" s="40">
        <v>2</v>
      </c>
      <c r="F13" s="31">
        <v>1</v>
      </c>
      <c r="G13" s="40">
        <v>2</v>
      </c>
      <c r="H13" s="31">
        <f t="shared" si="0"/>
        <v>7</v>
      </c>
      <c r="I13" s="54">
        <f t="shared" si="1"/>
        <v>46</v>
      </c>
      <c r="J13" s="52"/>
      <c r="K13" s="31">
        <v>5</v>
      </c>
      <c r="L13" s="53">
        <v>0</v>
      </c>
      <c r="M13" s="31">
        <v>1</v>
      </c>
      <c r="N13" s="31">
        <v>0</v>
      </c>
      <c r="O13" s="31">
        <v>1</v>
      </c>
      <c r="P13" s="31">
        <v>0</v>
      </c>
      <c r="Q13" s="31">
        <f t="shared" si="2"/>
        <v>2</v>
      </c>
      <c r="R13" s="32">
        <f t="shared" si="3"/>
        <v>0.12820512820512819</v>
      </c>
      <c r="S13" s="32">
        <f t="shared" si="4"/>
        <v>0.2857142857142857</v>
      </c>
      <c r="T13" s="54">
        <f t="shared" si="5"/>
        <v>7</v>
      </c>
      <c r="U13" s="32">
        <f>T13/I13</f>
        <v>0.15217391304347827</v>
      </c>
      <c r="V13" s="63">
        <v>43940</v>
      </c>
      <c r="W13" s="7">
        <f t="shared" si="7"/>
        <v>34</v>
      </c>
    </row>
    <row r="14" spans="1:23" x14ac:dyDescent="0.25">
      <c r="A14" s="50">
        <v>43409</v>
      </c>
      <c r="B14" s="40">
        <v>36</v>
      </c>
      <c r="C14" s="40">
        <v>1</v>
      </c>
      <c r="D14" s="40">
        <v>3</v>
      </c>
      <c r="E14" s="40">
        <v>3</v>
      </c>
      <c r="F14" s="31">
        <v>4</v>
      </c>
      <c r="G14" s="40">
        <v>1</v>
      </c>
      <c r="H14" s="31">
        <f t="shared" si="0"/>
        <v>12</v>
      </c>
      <c r="I14" s="54">
        <f t="shared" si="1"/>
        <v>48</v>
      </c>
      <c r="J14" s="52"/>
      <c r="K14" s="31">
        <v>4</v>
      </c>
      <c r="L14" s="53">
        <v>1</v>
      </c>
      <c r="M14" s="31">
        <v>3</v>
      </c>
      <c r="N14" s="31">
        <v>1</v>
      </c>
      <c r="O14" s="31">
        <v>0</v>
      </c>
      <c r="P14" s="31">
        <v>0</v>
      </c>
      <c r="Q14" s="31">
        <f t="shared" si="2"/>
        <v>5</v>
      </c>
      <c r="R14" s="32">
        <f t="shared" si="3"/>
        <v>0.1111111111111111</v>
      </c>
      <c r="S14" s="32">
        <f t="shared" si="4"/>
        <v>0.41666666666666669</v>
      </c>
      <c r="T14" s="54">
        <f t="shared" si="5"/>
        <v>9</v>
      </c>
      <c r="U14" s="32">
        <f>T14/I14</f>
        <v>0.1875</v>
      </c>
      <c r="V14" s="63">
        <v>43970</v>
      </c>
      <c r="W14" s="7">
        <f t="shared" si="7"/>
        <v>32</v>
      </c>
    </row>
    <row r="15" spans="1:23" x14ac:dyDescent="0.25">
      <c r="A15" s="50">
        <v>43439</v>
      </c>
      <c r="B15" s="40">
        <v>26</v>
      </c>
      <c r="C15" s="40">
        <v>0</v>
      </c>
      <c r="D15" s="40">
        <v>3</v>
      </c>
      <c r="E15" s="40">
        <v>1</v>
      </c>
      <c r="F15" s="31">
        <v>0</v>
      </c>
      <c r="G15" s="40">
        <v>1</v>
      </c>
      <c r="H15" s="31">
        <f t="shared" si="0"/>
        <v>5</v>
      </c>
      <c r="I15" s="54">
        <f t="shared" si="1"/>
        <v>31</v>
      </c>
      <c r="J15" s="52"/>
      <c r="K15" s="31">
        <v>0</v>
      </c>
      <c r="L15" s="53">
        <v>0</v>
      </c>
      <c r="M15" s="31">
        <v>2</v>
      </c>
      <c r="N15" s="31">
        <v>0</v>
      </c>
      <c r="O15" s="31">
        <v>0</v>
      </c>
      <c r="P15" s="31">
        <v>0</v>
      </c>
      <c r="Q15" s="31">
        <f t="shared" si="2"/>
        <v>2</v>
      </c>
      <c r="R15" s="32">
        <f t="shared" si="3"/>
        <v>0</v>
      </c>
      <c r="S15" s="32">
        <f t="shared" si="4"/>
        <v>0.4</v>
      </c>
      <c r="T15" s="54">
        <f t="shared" si="5"/>
        <v>2</v>
      </c>
      <c r="U15" s="32">
        <f>T15/I15</f>
        <v>6.4516129032258063E-2</v>
      </c>
      <c r="V15" s="63">
        <v>44001</v>
      </c>
      <c r="W15" s="7">
        <f t="shared" si="7"/>
        <v>26</v>
      </c>
    </row>
    <row r="16" spans="1:23" x14ac:dyDescent="0.25">
      <c r="A16" s="55" t="s">
        <v>39</v>
      </c>
      <c r="B16" s="40">
        <f t="shared" ref="B16:I16" si="8">SUM(B4:B15)</f>
        <v>712</v>
      </c>
      <c r="C16" s="40">
        <f t="shared" si="8"/>
        <v>15</v>
      </c>
      <c r="D16" s="40">
        <f t="shared" si="8"/>
        <v>31</v>
      </c>
      <c r="E16" s="40">
        <f t="shared" si="8"/>
        <v>38</v>
      </c>
      <c r="F16" s="31">
        <f t="shared" si="8"/>
        <v>37</v>
      </c>
      <c r="G16" s="40">
        <f t="shared" si="8"/>
        <v>26</v>
      </c>
      <c r="H16" s="31">
        <f t="shared" si="8"/>
        <v>147</v>
      </c>
      <c r="I16" s="73">
        <f t="shared" si="8"/>
        <v>859</v>
      </c>
      <c r="J16" s="42"/>
      <c r="K16" s="31">
        <f>SUM(K4:K15)</f>
        <v>62</v>
      </c>
      <c r="L16" s="40">
        <f t="shared" ref="L16:Q16" si="9">SUM(L4:L15)</f>
        <v>8</v>
      </c>
      <c r="M16" s="40">
        <f t="shared" si="9"/>
        <v>16</v>
      </c>
      <c r="N16" s="40">
        <f t="shared" si="9"/>
        <v>15</v>
      </c>
      <c r="O16" s="40">
        <f t="shared" si="9"/>
        <v>8</v>
      </c>
      <c r="P16" s="40">
        <f t="shared" si="9"/>
        <v>11</v>
      </c>
      <c r="Q16" s="40">
        <f t="shared" si="9"/>
        <v>58</v>
      </c>
      <c r="R16" s="71">
        <f t="shared" si="3"/>
        <v>8.7078651685393263E-2</v>
      </c>
      <c r="S16" s="71">
        <f t="shared" si="4"/>
        <v>0.39455782312925169</v>
      </c>
      <c r="T16" s="72">
        <f t="shared" si="5"/>
        <v>120</v>
      </c>
      <c r="U16" s="32">
        <f>T16/I16</f>
        <v>0.13969732246798602</v>
      </c>
      <c r="V16" s="63"/>
    </row>
    <row r="17" spans="1:23" x14ac:dyDescent="0.25">
      <c r="A17" s="55" t="s">
        <v>40</v>
      </c>
      <c r="B17" s="31">
        <f t="shared" ref="B17:I17" si="10">SUM(B16/12)</f>
        <v>59.333333333333336</v>
      </c>
      <c r="C17" s="31">
        <f t="shared" si="10"/>
        <v>1.25</v>
      </c>
      <c r="D17" s="31">
        <f t="shared" si="10"/>
        <v>2.5833333333333335</v>
      </c>
      <c r="E17" s="31">
        <f t="shared" si="10"/>
        <v>3.1666666666666665</v>
      </c>
      <c r="F17" s="31">
        <f t="shared" si="10"/>
        <v>3.0833333333333335</v>
      </c>
      <c r="G17" s="31">
        <f t="shared" si="10"/>
        <v>2.1666666666666665</v>
      </c>
      <c r="H17" s="31">
        <f t="shared" si="10"/>
        <v>12.25</v>
      </c>
      <c r="I17" s="31">
        <f t="shared" si="10"/>
        <v>71.583333333333329</v>
      </c>
      <c r="J17" s="42"/>
      <c r="K17" s="31"/>
      <c r="L17" s="31"/>
      <c r="M17" s="31"/>
      <c r="N17" s="31"/>
      <c r="O17" s="31"/>
      <c r="P17" s="31"/>
      <c r="Q17" s="31"/>
      <c r="R17" s="32"/>
      <c r="S17" s="32"/>
      <c r="T17" s="54"/>
      <c r="U17" s="32"/>
      <c r="V17" s="63"/>
    </row>
    <row r="18" spans="1:23" x14ac:dyDescent="0.25">
      <c r="J18" s="42"/>
      <c r="M18" s="67"/>
    </row>
    <row r="19" spans="1:23" x14ac:dyDescent="0.25">
      <c r="A19" s="34"/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31"/>
      <c r="N19" s="5"/>
      <c r="O19" s="31"/>
      <c r="P19" s="31"/>
      <c r="Q19" s="31"/>
      <c r="R19" s="32"/>
      <c r="S19" s="32"/>
      <c r="T19" s="2"/>
      <c r="U19" s="32"/>
      <c r="V19" s="64"/>
      <c r="W19" s="65"/>
    </row>
    <row r="20" spans="1:23" x14ac:dyDescent="0.25">
      <c r="A20" s="44"/>
      <c r="B20" s="45"/>
      <c r="C20" s="45"/>
      <c r="D20" s="46"/>
      <c r="E20" s="45"/>
      <c r="F20" s="45"/>
      <c r="G20" s="45"/>
      <c r="H20" s="47"/>
      <c r="I20" s="45"/>
      <c r="J20" s="48"/>
      <c r="K20" s="47"/>
      <c r="L20" s="47"/>
      <c r="M20" s="47"/>
      <c r="N20" s="47"/>
      <c r="O20" s="47"/>
      <c r="P20" s="47"/>
      <c r="Q20" s="47"/>
      <c r="R20" s="49"/>
      <c r="S20" s="49"/>
      <c r="T20" s="49"/>
      <c r="U20" s="49"/>
      <c r="V20" s="68"/>
      <c r="W20" s="69"/>
    </row>
    <row r="21" spans="1:23" x14ac:dyDescent="0.25">
      <c r="A21" s="50"/>
      <c r="B21" s="40"/>
      <c r="C21" s="40"/>
      <c r="D21" s="31"/>
      <c r="E21" s="40"/>
      <c r="F21" s="40"/>
      <c r="G21" s="40"/>
      <c r="H21" s="31"/>
      <c r="I21" s="51"/>
      <c r="J21" s="52"/>
      <c r="K21" s="31"/>
      <c r="L21" s="53"/>
      <c r="M21" s="31"/>
      <c r="N21" s="31"/>
      <c r="O21" s="31"/>
      <c r="P21" s="31"/>
      <c r="Q21" s="31"/>
      <c r="R21" s="32"/>
      <c r="S21" s="32"/>
      <c r="T21" s="54"/>
      <c r="U21" s="32"/>
      <c r="V21" s="63"/>
      <c r="W21" s="7"/>
    </row>
    <row r="22" spans="1:23" x14ac:dyDescent="0.25">
      <c r="A22" s="50"/>
      <c r="B22" s="40"/>
      <c r="C22" s="40"/>
      <c r="D22" s="31"/>
      <c r="E22" s="40"/>
      <c r="F22" s="40"/>
      <c r="G22" s="40"/>
      <c r="H22" s="31"/>
      <c r="I22" s="54"/>
      <c r="J22" s="52"/>
      <c r="K22" s="31"/>
      <c r="L22" s="53"/>
      <c r="M22" s="31"/>
      <c r="N22" s="31"/>
      <c r="O22" s="31"/>
      <c r="P22" s="31"/>
      <c r="Q22" s="31"/>
      <c r="R22" s="32"/>
      <c r="S22" s="32"/>
      <c r="T22" s="54"/>
      <c r="U22" s="32"/>
      <c r="V22" s="63"/>
      <c r="W22" s="7"/>
    </row>
    <row r="23" spans="1:23" x14ac:dyDescent="0.25">
      <c r="A23" s="50"/>
      <c r="B23" s="40"/>
      <c r="C23" s="40"/>
      <c r="D23" s="31"/>
      <c r="E23" s="40"/>
      <c r="F23" s="40"/>
      <c r="G23" s="40"/>
      <c r="H23" s="31"/>
      <c r="I23" s="54"/>
      <c r="J23" s="52"/>
      <c r="K23" s="31"/>
      <c r="L23" s="53"/>
      <c r="M23" s="31"/>
      <c r="N23" s="31"/>
      <c r="O23" s="31"/>
      <c r="P23" s="31"/>
      <c r="Q23" s="31"/>
      <c r="R23" s="32"/>
      <c r="S23" s="32"/>
      <c r="T23" s="54"/>
      <c r="U23" s="32"/>
      <c r="V23" s="63"/>
      <c r="W23" s="7"/>
    </row>
    <row r="24" spans="1:23" x14ac:dyDescent="0.25">
      <c r="A24" s="50"/>
      <c r="B24" s="40"/>
      <c r="C24" s="40"/>
      <c r="D24" s="40"/>
      <c r="E24" s="40"/>
      <c r="F24" s="31"/>
      <c r="G24" s="40"/>
      <c r="H24" s="31"/>
      <c r="I24" s="54"/>
      <c r="J24" s="52"/>
      <c r="K24" s="31"/>
      <c r="L24" s="53"/>
      <c r="M24" s="31"/>
      <c r="N24" s="31"/>
      <c r="O24" s="31"/>
      <c r="P24" s="31"/>
      <c r="Q24" s="31"/>
      <c r="R24" s="32"/>
      <c r="S24" s="32"/>
      <c r="T24" s="54"/>
      <c r="U24" s="32"/>
      <c r="V24" s="63"/>
      <c r="W24" s="7"/>
    </row>
    <row r="25" spans="1:23" x14ac:dyDescent="0.25">
      <c r="A25" s="50"/>
      <c r="B25" s="40"/>
      <c r="C25" s="40"/>
      <c r="D25" s="40"/>
      <c r="E25" s="40"/>
      <c r="F25" s="31"/>
      <c r="G25" s="40"/>
      <c r="H25" s="31"/>
      <c r="I25" s="54"/>
      <c r="J25" s="52"/>
      <c r="K25" s="31"/>
      <c r="L25" s="53"/>
      <c r="M25" s="31"/>
      <c r="N25" s="31"/>
      <c r="O25" s="31"/>
      <c r="P25" s="31"/>
      <c r="Q25" s="31"/>
      <c r="R25" s="32"/>
      <c r="S25" s="32"/>
      <c r="T25" s="54"/>
      <c r="U25" s="32"/>
      <c r="V25" s="63"/>
      <c r="W25" s="7"/>
    </row>
    <row r="26" spans="1:23" x14ac:dyDescent="0.25">
      <c r="A26" s="50"/>
      <c r="B26" s="40"/>
      <c r="C26" s="40"/>
      <c r="D26" s="31"/>
      <c r="E26" s="40"/>
      <c r="F26" s="40"/>
      <c r="G26" s="40"/>
      <c r="H26" s="31"/>
      <c r="I26" s="54"/>
      <c r="J26" s="52"/>
      <c r="K26" s="31"/>
      <c r="L26" s="53"/>
      <c r="M26" s="31"/>
      <c r="N26" s="31"/>
      <c r="O26" s="31"/>
      <c r="P26" s="31"/>
      <c r="Q26" s="31"/>
      <c r="R26" s="32"/>
      <c r="S26" s="32"/>
      <c r="T26" s="54"/>
      <c r="U26" s="32"/>
      <c r="V26" s="63"/>
      <c r="W26" s="7"/>
    </row>
    <row r="27" spans="1:23" x14ac:dyDescent="0.25">
      <c r="A27" s="50"/>
      <c r="B27" s="40"/>
      <c r="C27" s="40"/>
      <c r="D27" s="40"/>
      <c r="E27" s="40"/>
      <c r="F27" s="31"/>
      <c r="G27" s="40"/>
      <c r="H27" s="31"/>
      <c r="I27" s="54"/>
      <c r="J27" s="52"/>
      <c r="K27" s="31"/>
      <c r="L27" s="53"/>
      <c r="M27" s="31"/>
      <c r="N27" s="31"/>
      <c r="O27" s="31"/>
      <c r="P27" s="31"/>
      <c r="Q27" s="31"/>
      <c r="R27" s="32"/>
      <c r="S27" s="32"/>
      <c r="T27" s="54"/>
      <c r="U27" s="32"/>
      <c r="V27" s="63"/>
      <c r="W27" s="7"/>
    </row>
    <row r="28" spans="1:23" x14ac:dyDescent="0.25">
      <c r="A28" s="50"/>
      <c r="B28" s="40"/>
      <c r="C28" s="40"/>
      <c r="D28" s="40"/>
      <c r="E28" s="40"/>
      <c r="F28" s="31"/>
      <c r="G28" s="40"/>
      <c r="H28" s="31"/>
      <c r="I28" s="54"/>
      <c r="J28" s="52"/>
      <c r="K28" s="31"/>
      <c r="L28" s="53"/>
      <c r="M28" s="31"/>
      <c r="N28" s="31"/>
      <c r="O28" s="31"/>
      <c r="P28" s="31"/>
      <c r="Q28" s="31"/>
      <c r="R28" s="32"/>
      <c r="S28" s="32"/>
      <c r="T28" s="54"/>
      <c r="U28" s="32"/>
      <c r="V28" s="63"/>
    </row>
    <row r="29" spans="1:23" x14ac:dyDescent="0.25">
      <c r="A29" s="50"/>
      <c r="B29" s="40"/>
      <c r="C29" s="40"/>
      <c r="D29" s="40"/>
      <c r="E29" s="40"/>
      <c r="F29" s="31"/>
      <c r="G29" s="40"/>
      <c r="H29" s="31"/>
      <c r="I29" s="54"/>
      <c r="J29" s="52"/>
      <c r="K29" s="31"/>
      <c r="L29" s="53"/>
      <c r="M29" s="31"/>
      <c r="N29" s="31"/>
      <c r="O29" s="31"/>
      <c r="P29" s="31"/>
      <c r="Q29" s="31"/>
      <c r="R29" s="32"/>
      <c r="S29" s="32"/>
      <c r="T29" s="54"/>
      <c r="U29" s="32"/>
      <c r="V29" s="63"/>
    </row>
    <row r="30" spans="1:23" x14ac:dyDescent="0.25">
      <c r="A30" s="50"/>
      <c r="B30" s="40"/>
      <c r="C30" s="40"/>
      <c r="D30" s="40"/>
      <c r="E30" s="40"/>
      <c r="F30" s="31"/>
      <c r="G30" s="40"/>
      <c r="H30" s="31"/>
      <c r="I30" s="54"/>
      <c r="J30" s="52"/>
      <c r="K30" s="31"/>
      <c r="L30" s="53"/>
      <c r="M30" s="31"/>
      <c r="N30" s="31"/>
      <c r="O30" s="31"/>
      <c r="P30" s="31"/>
      <c r="Q30" s="31"/>
      <c r="R30" s="32"/>
      <c r="S30" s="32"/>
      <c r="T30" s="54"/>
      <c r="U30" s="32"/>
      <c r="V30" s="63"/>
    </row>
    <row r="31" spans="1:23" x14ac:dyDescent="0.25">
      <c r="A31" s="50"/>
      <c r="B31" s="40"/>
      <c r="C31" s="40"/>
      <c r="D31" s="40"/>
      <c r="E31" s="40"/>
      <c r="F31" s="31"/>
      <c r="G31" s="40"/>
      <c r="H31" s="31"/>
      <c r="I31" s="54"/>
      <c r="J31" s="52"/>
      <c r="K31" s="31"/>
      <c r="L31" s="53"/>
      <c r="M31" s="31"/>
      <c r="N31" s="31"/>
      <c r="O31" s="31"/>
      <c r="P31" s="31"/>
      <c r="Q31" s="31"/>
      <c r="R31" s="32"/>
      <c r="S31" s="32"/>
      <c r="T31" s="54"/>
      <c r="U31" s="32"/>
      <c r="V31" s="63"/>
    </row>
    <row r="32" spans="1:23" x14ac:dyDescent="0.25">
      <c r="A32" s="50"/>
      <c r="B32" s="40"/>
      <c r="C32" s="40"/>
      <c r="D32" s="40"/>
      <c r="E32" s="40"/>
      <c r="F32" s="31"/>
      <c r="G32" s="40"/>
      <c r="H32" s="31"/>
      <c r="I32" s="54"/>
      <c r="J32" s="52"/>
      <c r="K32" s="31"/>
      <c r="L32" s="51"/>
      <c r="M32" s="31"/>
      <c r="N32" s="31"/>
      <c r="O32" s="31"/>
      <c r="P32" s="31"/>
      <c r="Q32" s="31"/>
      <c r="R32" s="32"/>
      <c r="S32" s="32"/>
      <c r="T32" s="54"/>
      <c r="U32" s="32"/>
      <c r="V32" s="63"/>
    </row>
    <row r="33" spans="1:23" x14ac:dyDescent="0.25">
      <c r="A33" s="55"/>
      <c r="B33" s="40"/>
      <c r="C33" s="40"/>
      <c r="D33" s="40"/>
      <c r="E33" s="40"/>
      <c r="F33" s="31"/>
      <c r="G33" s="40"/>
      <c r="H33" s="31"/>
      <c r="I33" s="40"/>
      <c r="J33" s="42"/>
      <c r="K33" s="31"/>
      <c r="L33" s="31"/>
      <c r="M33" s="31"/>
      <c r="N33" s="31"/>
      <c r="O33" s="31"/>
      <c r="P33" s="31"/>
      <c r="Q33" s="31"/>
      <c r="R33" s="32"/>
      <c r="S33" s="32"/>
      <c r="T33" s="54"/>
      <c r="U33" s="32"/>
      <c r="V33" s="63"/>
    </row>
    <row r="34" spans="1:23" x14ac:dyDescent="0.25">
      <c r="A34" s="55"/>
      <c r="B34" s="31"/>
      <c r="C34" s="31"/>
      <c r="D34" s="31"/>
      <c r="E34" s="31"/>
      <c r="F34" s="31"/>
      <c r="G34" s="31"/>
      <c r="H34" s="31"/>
      <c r="I34" s="31"/>
      <c r="J34" s="42"/>
      <c r="K34" s="31"/>
      <c r="L34" s="31"/>
      <c r="M34" s="31"/>
      <c r="N34" s="31"/>
      <c r="O34" s="31"/>
      <c r="P34" s="31"/>
      <c r="Q34" s="31"/>
      <c r="R34" s="32"/>
      <c r="S34" s="32"/>
      <c r="T34" s="54"/>
      <c r="U34" s="32"/>
      <c r="V34" s="63"/>
    </row>
    <row r="35" spans="1:23" x14ac:dyDescent="0.25">
      <c r="J35" s="42"/>
      <c r="M35" s="67"/>
    </row>
    <row r="36" spans="1:23" x14ac:dyDescent="0.25">
      <c r="A36" s="34"/>
      <c r="B36" s="35"/>
      <c r="C36" s="35"/>
      <c r="D36" s="35"/>
      <c r="E36" s="35"/>
      <c r="F36" s="36"/>
      <c r="G36" s="35"/>
      <c r="H36" s="36"/>
      <c r="I36" s="35"/>
      <c r="J36" s="37"/>
      <c r="K36" s="5"/>
      <c r="L36" s="5"/>
      <c r="M36" s="31"/>
      <c r="N36" s="5"/>
      <c r="O36" s="31"/>
      <c r="P36" s="31"/>
      <c r="Q36" s="31"/>
      <c r="R36" s="32"/>
      <c r="S36" s="32"/>
      <c r="T36" s="2"/>
      <c r="U36" s="32"/>
      <c r="V36" s="64"/>
      <c r="W36" s="65"/>
    </row>
    <row r="37" spans="1:23" x14ac:dyDescent="0.25">
      <c r="A37" s="44"/>
      <c r="B37" s="45"/>
      <c r="C37" s="45"/>
      <c r="D37" s="46"/>
      <c r="E37" s="45"/>
      <c r="F37" s="45"/>
      <c r="G37" s="45"/>
      <c r="H37" s="47"/>
      <c r="I37" s="45"/>
      <c r="J37" s="48"/>
      <c r="K37" s="47"/>
      <c r="L37" s="47"/>
      <c r="M37" s="47"/>
      <c r="N37" s="47"/>
      <c r="O37" s="47"/>
      <c r="P37" s="47"/>
      <c r="Q37" s="47"/>
      <c r="R37" s="49"/>
      <c r="S37" s="49"/>
      <c r="T37" s="49"/>
      <c r="U37" s="49"/>
      <c r="V37" s="68"/>
      <c r="W37" s="69"/>
    </row>
    <row r="38" spans="1:23" x14ac:dyDescent="0.25">
      <c r="A38" s="50"/>
      <c r="B38" s="40"/>
      <c r="C38" s="40"/>
      <c r="D38" s="31"/>
      <c r="E38" s="40"/>
      <c r="F38" s="40"/>
      <c r="G38" s="40"/>
      <c r="H38" s="31"/>
      <c r="I38" s="51"/>
      <c r="J38" s="52"/>
      <c r="K38" s="31"/>
      <c r="L38" s="53"/>
      <c r="M38" s="31"/>
      <c r="N38" s="31"/>
      <c r="O38" s="31"/>
      <c r="P38" s="31"/>
      <c r="Q38" s="31"/>
      <c r="R38" s="32"/>
      <c r="S38" s="32"/>
      <c r="T38" s="54"/>
      <c r="U38" s="32"/>
      <c r="V38" s="63"/>
    </row>
    <row r="39" spans="1:23" x14ac:dyDescent="0.25">
      <c r="A39" s="50"/>
      <c r="B39" s="40"/>
      <c r="C39" s="40"/>
      <c r="D39" s="31"/>
      <c r="E39" s="40"/>
      <c r="F39" s="40"/>
      <c r="G39" s="40"/>
      <c r="H39" s="31"/>
      <c r="I39" s="54"/>
      <c r="J39" s="52"/>
      <c r="K39" s="31"/>
      <c r="L39" s="53"/>
      <c r="M39" s="31"/>
      <c r="N39" s="31"/>
      <c r="O39" s="31"/>
      <c r="P39" s="31"/>
      <c r="Q39" s="31"/>
      <c r="R39" s="32"/>
      <c r="S39" s="32"/>
      <c r="T39" s="54"/>
      <c r="U39" s="32"/>
      <c r="V39" s="63"/>
    </row>
    <row r="40" spans="1:23" x14ac:dyDescent="0.25">
      <c r="A40" s="50"/>
      <c r="B40" s="40"/>
      <c r="C40" s="40"/>
      <c r="D40" s="31"/>
      <c r="E40" s="40"/>
      <c r="F40" s="40"/>
      <c r="G40" s="40"/>
      <c r="H40" s="31"/>
      <c r="I40" s="54"/>
      <c r="J40" s="52"/>
      <c r="K40" s="31"/>
      <c r="L40" s="53"/>
      <c r="M40" s="31"/>
      <c r="N40" s="31"/>
      <c r="O40" s="31"/>
      <c r="P40" s="31"/>
      <c r="Q40" s="31"/>
      <c r="R40" s="32"/>
      <c r="S40" s="32"/>
      <c r="T40" s="54"/>
      <c r="U40" s="32"/>
      <c r="V40" s="63"/>
    </row>
    <row r="41" spans="1:23" x14ac:dyDescent="0.25">
      <c r="A41" s="50"/>
      <c r="B41" s="40"/>
      <c r="C41" s="40"/>
      <c r="D41" s="40"/>
      <c r="E41" s="40"/>
      <c r="F41" s="31"/>
      <c r="G41" s="40"/>
      <c r="H41" s="31"/>
      <c r="I41" s="54"/>
      <c r="J41" s="52"/>
      <c r="K41" s="31"/>
      <c r="L41" s="53"/>
      <c r="M41" s="31"/>
      <c r="N41" s="31"/>
      <c r="O41" s="31"/>
      <c r="P41" s="31"/>
      <c r="Q41" s="31"/>
      <c r="R41" s="32"/>
      <c r="S41" s="32"/>
      <c r="T41" s="54"/>
      <c r="U41" s="32"/>
      <c r="V41" s="63"/>
    </row>
    <row r="42" spans="1:23" x14ac:dyDescent="0.25">
      <c r="A42" s="50"/>
      <c r="B42" s="40"/>
      <c r="C42" s="40"/>
      <c r="D42" s="40"/>
      <c r="E42" s="40"/>
      <c r="F42" s="31"/>
      <c r="G42" s="40"/>
      <c r="H42" s="31"/>
      <c r="I42" s="54"/>
      <c r="J42" s="52"/>
      <c r="K42" s="31"/>
      <c r="L42" s="53"/>
      <c r="M42" s="31"/>
      <c r="N42" s="31"/>
      <c r="O42" s="31"/>
      <c r="P42" s="31"/>
      <c r="Q42" s="31"/>
      <c r="R42" s="32"/>
      <c r="S42" s="32"/>
      <c r="T42" s="54"/>
      <c r="U42" s="32"/>
      <c r="V42" s="63"/>
    </row>
    <row r="43" spans="1:23" x14ac:dyDescent="0.25">
      <c r="A43" s="50"/>
      <c r="B43" s="40"/>
      <c r="C43" s="40"/>
      <c r="D43" s="31"/>
      <c r="E43" s="40"/>
      <c r="F43" s="40"/>
      <c r="G43" s="40"/>
      <c r="H43" s="31"/>
      <c r="I43" s="54"/>
      <c r="J43" s="52"/>
      <c r="K43" s="31"/>
      <c r="L43" s="53"/>
      <c r="M43" s="31"/>
      <c r="N43" s="31"/>
      <c r="O43" s="31"/>
      <c r="P43" s="31"/>
      <c r="Q43" s="31"/>
      <c r="R43" s="32"/>
      <c r="S43" s="32"/>
      <c r="T43" s="54"/>
      <c r="U43" s="32"/>
      <c r="V43" s="63"/>
    </row>
    <row r="44" spans="1:23" x14ac:dyDescent="0.25">
      <c r="A44" s="50"/>
      <c r="B44" s="40"/>
      <c r="C44" s="40"/>
      <c r="D44" s="40"/>
      <c r="E44" s="40"/>
      <c r="F44" s="31"/>
      <c r="G44" s="40"/>
      <c r="H44" s="31"/>
      <c r="I44" s="54"/>
      <c r="J44" s="52"/>
      <c r="K44" s="31"/>
      <c r="L44" s="53"/>
      <c r="M44" s="31"/>
      <c r="N44" s="31"/>
      <c r="O44" s="31"/>
      <c r="P44" s="31"/>
      <c r="Q44" s="31"/>
      <c r="R44" s="32"/>
      <c r="S44" s="32"/>
      <c r="T44" s="54"/>
      <c r="U44" s="32"/>
      <c r="V44" s="63"/>
    </row>
    <row r="45" spans="1:23" x14ac:dyDescent="0.25">
      <c r="A45" s="50"/>
      <c r="B45" s="40"/>
      <c r="C45" s="40"/>
      <c r="D45" s="40"/>
      <c r="E45" s="40"/>
      <c r="F45" s="31"/>
      <c r="G45" s="40"/>
      <c r="H45" s="31"/>
      <c r="I45" s="54"/>
      <c r="J45" s="52"/>
      <c r="K45" s="31"/>
      <c r="L45" s="53"/>
      <c r="M45" s="31"/>
      <c r="N45" s="31"/>
      <c r="O45" s="31"/>
      <c r="P45" s="31"/>
      <c r="Q45" s="31"/>
      <c r="R45" s="32"/>
      <c r="S45" s="32"/>
      <c r="T45" s="54"/>
      <c r="U45" s="32"/>
      <c r="V45" s="63"/>
    </row>
    <row r="46" spans="1:23" x14ac:dyDescent="0.25">
      <c r="A46" s="50"/>
      <c r="B46" s="40"/>
      <c r="C46" s="40"/>
      <c r="D46" s="40"/>
      <c r="E46" s="40"/>
      <c r="F46" s="31"/>
      <c r="G46" s="40"/>
      <c r="H46" s="31"/>
      <c r="I46" s="54"/>
      <c r="J46" s="52"/>
      <c r="K46" s="31"/>
      <c r="L46" s="53"/>
      <c r="M46" s="31"/>
      <c r="N46" s="31"/>
      <c r="O46" s="31"/>
      <c r="P46" s="31"/>
      <c r="Q46" s="31"/>
      <c r="R46" s="32"/>
      <c r="S46" s="32"/>
      <c r="T46" s="54"/>
      <c r="U46" s="32"/>
      <c r="V46" s="63"/>
    </row>
    <row r="47" spans="1:23" x14ac:dyDescent="0.25">
      <c r="A47" s="50"/>
      <c r="B47" s="40"/>
      <c r="C47" s="40"/>
      <c r="D47" s="40"/>
      <c r="E47" s="40"/>
      <c r="F47" s="31"/>
      <c r="G47" s="40"/>
      <c r="H47" s="31"/>
      <c r="I47" s="54"/>
      <c r="J47" s="52"/>
      <c r="K47" s="31"/>
      <c r="L47" s="53"/>
      <c r="M47" s="31"/>
      <c r="N47" s="31"/>
      <c r="O47" s="31"/>
      <c r="P47" s="31"/>
      <c r="Q47" s="31"/>
      <c r="R47" s="32"/>
      <c r="S47" s="32"/>
      <c r="T47" s="54"/>
      <c r="U47" s="32"/>
      <c r="V47" s="63"/>
    </row>
    <row r="48" spans="1:23" x14ac:dyDescent="0.25">
      <c r="A48" s="50"/>
      <c r="B48" s="40"/>
      <c r="C48" s="40"/>
      <c r="D48" s="40"/>
      <c r="E48" s="40"/>
      <c r="F48" s="31"/>
      <c r="G48" s="40"/>
      <c r="H48" s="31"/>
      <c r="I48" s="54"/>
      <c r="J48" s="52"/>
      <c r="K48" s="31"/>
      <c r="L48" s="51"/>
      <c r="M48" s="31"/>
      <c r="N48" s="31"/>
      <c r="O48" s="31"/>
      <c r="P48" s="31"/>
      <c r="Q48" s="31"/>
      <c r="R48" s="32"/>
      <c r="S48" s="32"/>
      <c r="T48" s="54"/>
      <c r="U48" s="32"/>
      <c r="V48" s="63"/>
    </row>
    <row r="49" spans="1:22" x14ac:dyDescent="0.25">
      <c r="A49" s="50"/>
      <c r="B49" s="40"/>
      <c r="C49" s="40"/>
      <c r="D49" s="40"/>
      <c r="E49" s="40"/>
      <c r="F49" s="31"/>
      <c r="G49" s="40"/>
      <c r="H49" s="31"/>
      <c r="I49" s="54"/>
      <c r="J49" s="52"/>
      <c r="K49" s="31"/>
      <c r="L49" s="51"/>
      <c r="M49" s="31"/>
      <c r="N49" s="31"/>
      <c r="O49" s="31"/>
      <c r="P49" s="31"/>
      <c r="Q49" s="31"/>
      <c r="R49" s="32"/>
      <c r="S49" s="32"/>
      <c r="T49" s="54"/>
      <c r="U49" s="32"/>
      <c r="V49" s="63"/>
    </row>
    <row r="50" spans="1:22" x14ac:dyDescent="0.25">
      <c r="A50" s="50"/>
      <c r="B50" s="40"/>
      <c r="C50" s="40"/>
      <c r="D50" s="40"/>
      <c r="E50" s="40"/>
      <c r="F50" s="31"/>
      <c r="G50" s="40"/>
      <c r="H50" s="31"/>
      <c r="I50" s="40"/>
      <c r="J50" s="42"/>
      <c r="K50" s="31"/>
      <c r="L50" s="31"/>
      <c r="M50" s="31"/>
      <c r="N50" s="31"/>
      <c r="O50" s="31"/>
      <c r="P50" s="31"/>
      <c r="Q50" s="31"/>
      <c r="R50" s="32"/>
      <c r="S50" s="32"/>
      <c r="T50" s="54"/>
      <c r="U50" s="32"/>
      <c r="V50" s="63"/>
    </row>
    <row r="51" spans="1:22" x14ac:dyDescent="0.25">
      <c r="A51" s="55"/>
      <c r="B51" s="31"/>
      <c r="C51" s="31"/>
      <c r="D51" s="31"/>
      <c r="E51" s="31"/>
      <c r="F51" s="31"/>
      <c r="G51" s="31"/>
      <c r="H51" s="31"/>
      <c r="I51" s="31"/>
      <c r="J51" s="42"/>
      <c r="K51" s="31"/>
      <c r="L51" s="31"/>
      <c r="M51" s="31"/>
      <c r="N51" s="31"/>
      <c r="O51" s="31"/>
      <c r="P51" s="31"/>
      <c r="Q51" s="31"/>
      <c r="R51" s="32"/>
      <c r="S51" s="32"/>
      <c r="T51" s="54"/>
      <c r="U51" s="32"/>
      <c r="V51" s="63"/>
    </row>
  </sheetData>
  <pageMargins left="1" right="0.25" top="0.75" bottom="0.75" header="0.3" footer="0.3"/>
  <pageSetup scale="68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topLeftCell="A16" workbookViewId="0">
      <selection activeCell="B50" sqref="B50"/>
    </sheetView>
  </sheetViews>
  <sheetFormatPr defaultRowHeight="15" x14ac:dyDescent="0.25"/>
  <cols>
    <col min="22" max="22" width="18.140625" customWidth="1"/>
  </cols>
  <sheetData>
    <row r="1" spans="1:23" x14ac:dyDescent="0.25">
      <c r="J1" s="42"/>
      <c r="M1" s="67" t="s">
        <v>46</v>
      </c>
      <c r="T1" s="67"/>
    </row>
    <row r="2" spans="1:23" x14ac:dyDescent="0.25">
      <c r="A2" s="34" t="s">
        <v>0</v>
      </c>
      <c r="B2" s="35"/>
      <c r="C2" s="35"/>
      <c r="D2" s="35"/>
      <c r="E2" s="35"/>
      <c r="F2" s="36"/>
      <c r="G2" s="35"/>
      <c r="H2" s="36"/>
      <c r="I2" s="35"/>
      <c r="J2" s="37"/>
      <c r="K2" s="5"/>
      <c r="L2" s="5"/>
      <c r="M2" s="31"/>
      <c r="N2" s="5" t="s">
        <v>1</v>
      </c>
      <c r="O2" s="31"/>
      <c r="P2" s="31"/>
      <c r="Q2" s="31"/>
      <c r="R2" s="32"/>
      <c r="S2" s="32"/>
      <c r="T2" s="2"/>
      <c r="U2" s="32"/>
      <c r="V2" s="64" t="s">
        <v>47</v>
      </c>
      <c r="W2" s="65" t="s">
        <v>42</v>
      </c>
    </row>
    <row r="3" spans="1:23" x14ac:dyDescent="0.25">
      <c r="A3" s="44" t="s">
        <v>2</v>
      </c>
      <c r="B3" s="45" t="s">
        <v>3</v>
      </c>
      <c r="C3" s="45" t="s">
        <v>4</v>
      </c>
      <c r="D3" s="46" t="s">
        <v>5</v>
      </c>
      <c r="E3" s="45" t="s">
        <v>6</v>
      </c>
      <c r="F3" s="45" t="s">
        <v>7</v>
      </c>
      <c r="G3" s="45" t="s">
        <v>8</v>
      </c>
      <c r="H3" s="47" t="s">
        <v>9</v>
      </c>
      <c r="I3" s="45" t="s">
        <v>10</v>
      </c>
      <c r="J3" s="48"/>
      <c r="K3" s="47" t="s">
        <v>3</v>
      </c>
      <c r="L3" s="47" t="s">
        <v>4</v>
      </c>
      <c r="M3" s="47" t="s">
        <v>5</v>
      </c>
      <c r="N3" s="47" t="s">
        <v>6</v>
      </c>
      <c r="O3" s="47" t="s">
        <v>7</v>
      </c>
      <c r="P3" s="47" t="s">
        <v>8</v>
      </c>
      <c r="Q3" s="47" t="s">
        <v>9</v>
      </c>
      <c r="R3" s="49" t="s">
        <v>52</v>
      </c>
      <c r="S3" s="49" t="s">
        <v>12</v>
      </c>
      <c r="T3" s="49" t="s">
        <v>10</v>
      </c>
      <c r="U3" s="49" t="s">
        <v>16</v>
      </c>
      <c r="V3" s="68" t="s">
        <v>41</v>
      </c>
      <c r="W3" s="69" t="s">
        <v>43</v>
      </c>
    </row>
    <row r="4" spans="1:23" x14ac:dyDescent="0.25">
      <c r="A4" s="50">
        <v>43470</v>
      </c>
      <c r="B4" s="40">
        <v>38</v>
      </c>
      <c r="C4" s="40">
        <v>1</v>
      </c>
      <c r="D4" s="31">
        <v>3</v>
      </c>
      <c r="E4" s="40">
        <v>2</v>
      </c>
      <c r="F4" s="40">
        <v>2</v>
      </c>
      <c r="G4" s="40">
        <v>1</v>
      </c>
      <c r="H4" s="31">
        <f t="shared" ref="H4:H15" si="0">SUM(C4:G4)</f>
        <v>9</v>
      </c>
      <c r="I4" s="51">
        <f t="shared" ref="I4:I15" si="1">SUM(B4+H4)</f>
        <v>47</v>
      </c>
      <c r="J4" s="52"/>
      <c r="K4" s="31">
        <v>4</v>
      </c>
      <c r="L4" s="53">
        <v>0</v>
      </c>
      <c r="M4" s="31">
        <v>2</v>
      </c>
      <c r="N4" s="31">
        <v>2</v>
      </c>
      <c r="O4" s="31">
        <v>0</v>
      </c>
      <c r="P4" s="31">
        <v>0</v>
      </c>
      <c r="Q4" s="31">
        <f t="shared" ref="Q4:Q15" si="2">SUM(L4:P4)</f>
        <v>4</v>
      </c>
      <c r="R4" s="32">
        <f>(K4/B4)</f>
        <v>0.10526315789473684</v>
      </c>
      <c r="S4" s="32">
        <f t="shared" ref="S4:S16" si="3">(Q4/H4)</f>
        <v>0.44444444444444442</v>
      </c>
      <c r="T4" s="54">
        <f t="shared" ref="T4:T15" si="4">SUM(K4+Q4)</f>
        <v>8</v>
      </c>
      <c r="U4" s="32">
        <f t="shared" ref="U4:U16" si="5">T4/I4</f>
        <v>0.1702127659574468</v>
      </c>
      <c r="V4" s="63">
        <v>44030</v>
      </c>
      <c r="W4" s="7">
        <f t="shared" ref="W4:W15" si="6">B4-K4</f>
        <v>34</v>
      </c>
    </row>
    <row r="5" spans="1:23" x14ac:dyDescent="0.25">
      <c r="A5" s="50">
        <v>43501</v>
      </c>
      <c r="B5" s="40">
        <v>41</v>
      </c>
      <c r="C5" s="40">
        <v>3</v>
      </c>
      <c r="D5" s="31">
        <v>3</v>
      </c>
      <c r="E5" s="40">
        <v>3</v>
      </c>
      <c r="F5" s="40">
        <v>1</v>
      </c>
      <c r="G5" s="40">
        <v>1</v>
      </c>
      <c r="H5" s="31">
        <f t="shared" si="0"/>
        <v>11</v>
      </c>
      <c r="I5" s="54">
        <f t="shared" si="1"/>
        <v>52</v>
      </c>
      <c r="J5" s="52"/>
      <c r="K5" s="31">
        <v>4</v>
      </c>
      <c r="L5" s="53">
        <v>3</v>
      </c>
      <c r="M5" s="31">
        <v>1</v>
      </c>
      <c r="N5" s="31">
        <v>2</v>
      </c>
      <c r="O5" s="31">
        <v>0</v>
      </c>
      <c r="P5" s="31">
        <v>0</v>
      </c>
      <c r="Q5" s="31">
        <f t="shared" si="2"/>
        <v>6</v>
      </c>
      <c r="R5" s="32">
        <f t="shared" ref="R5:R16" si="7">(K5/B5)</f>
        <v>9.7560975609756101E-2</v>
      </c>
      <c r="S5" s="32">
        <f t="shared" si="3"/>
        <v>0.54545454545454541</v>
      </c>
      <c r="T5" s="54">
        <f t="shared" si="4"/>
        <v>10</v>
      </c>
      <c r="U5" s="32">
        <f t="shared" si="5"/>
        <v>0.19230769230769232</v>
      </c>
      <c r="V5" s="63">
        <v>44061</v>
      </c>
      <c r="W5" s="7">
        <f t="shared" si="6"/>
        <v>37</v>
      </c>
    </row>
    <row r="6" spans="1:23" x14ac:dyDescent="0.25">
      <c r="A6" s="50">
        <v>43529</v>
      </c>
      <c r="B6" s="40">
        <v>46</v>
      </c>
      <c r="C6" s="40">
        <v>1</v>
      </c>
      <c r="D6" s="31">
        <v>5</v>
      </c>
      <c r="E6" s="40">
        <v>3</v>
      </c>
      <c r="F6" s="40">
        <v>0</v>
      </c>
      <c r="G6" s="40">
        <v>0</v>
      </c>
      <c r="H6" s="31">
        <f t="shared" si="0"/>
        <v>9</v>
      </c>
      <c r="I6" s="54">
        <f t="shared" si="1"/>
        <v>55</v>
      </c>
      <c r="J6" s="52"/>
      <c r="K6" s="31">
        <v>8</v>
      </c>
      <c r="L6" s="53">
        <v>0</v>
      </c>
      <c r="M6" s="31">
        <v>1</v>
      </c>
      <c r="N6" s="31">
        <v>0</v>
      </c>
      <c r="O6" s="31">
        <v>0</v>
      </c>
      <c r="P6" s="31">
        <v>0</v>
      </c>
      <c r="Q6" s="31">
        <f t="shared" si="2"/>
        <v>1</v>
      </c>
      <c r="R6" s="32">
        <f t="shared" si="7"/>
        <v>0.17391304347826086</v>
      </c>
      <c r="S6" s="32">
        <f t="shared" si="3"/>
        <v>0.1111111111111111</v>
      </c>
      <c r="T6" s="54">
        <f t="shared" si="4"/>
        <v>9</v>
      </c>
      <c r="U6" s="32">
        <f t="shared" si="5"/>
        <v>0.16363636363636364</v>
      </c>
      <c r="V6" s="63">
        <v>44092</v>
      </c>
      <c r="W6" s="7">
        <f t="shared" si="6"/>
        <v>38</v>
      </c>
    </row>
    <row r="7" spans="1:23" x14ac:dyDescent="0.25">
      <c r="A7" s="50">
        <v>43560</v>
      </c>
      <c r="B7" s="40">
        <v>52</v>
      </c>
      <c r="C7" s="40">
        <v>1</v>
      </c>
      <c r="D7" s="40">
        <v>5</v>
      </c>
      <c r="E7" s="40">
        <v>2</v>
      </c>
      <c r="F7" s="31">
        <v>3</v>
      </c>
      <c r="G7" s="40">
        <v>0</v>
      </c>
      <c r="H7" s="31">
        <f t="shared" si="0"/>
        <v>11</v>
      </c>
      <c r="I7" s="54">
        <f t="shared" si="1"/>
        <v>63</v>
      </c>
      <c r="J7" s="52"/>
      <c r="K7" s="31">
        <v>3</v>
      </c>
      <c r="L7" s="53">
        <v>0</v>
      </c>
      <c r="M7" s="31">
        <v>3</v>
      </c>
      <c r="N7" s="31">
        <v>0</v>
      </c>
      <c r="O7" s="31">
        <v>0</v>
      </c>
      <c r="P7" s="31">
        <v>0</v>
      </c>
      <c r="Q7" s="31">
        <f t="shared" si="2"/>
        <v>3</v>
      </c>
      <c r="R7" s="32">
        <f t="shared" si="7"/>
        <v>5.7692307692307696E-2</v>
      </c>
      <c r="S7" s="32">
        <f t="shared" si="3"/>
        <v>0.27272727272727271</v>
      </c>
      <c r="T7" s="54">
        <f t="shared" si="4"/>
        <v>6</v>
      </c>
      <c r="U7" s="32">
        <f t="shared" si="5"/>
        <v>9.5238095238095233E-2</v>
      </c>
      <c r="V7" s="63">
        <v>44105</v>
      </c>
      <c r="W7" s="7">
        <f t="shared" si="6"/>
        <v>49</v>
      </c>
    </row>
    <row r="8" spans="1:23" x14ac:dyDescent="0.25">
      <c r="A8" s="50">
        <v>43590</v>
      </c>
      <c r="B8" s="40">
        <v>50</v>
      </c>
      <c r="C8" s="40">
        <v>1</v>
      </c>
      <c r="D8" s="40">
        <v>2</v>
      </c>
      <c r="E8" s="40">
        <v>1</v>
      </c>
      <c r="F8" s="31">
        <v>1</v>
      </c>
      <c r="G8" s="40">
        <v>2</v>
      </c>
      <c r="H8" s="31">
        <f t="shared" si="0"/>
        <v>7</v>
      </c>
      <c r="I8" s="54">
        <f t="shared" si="1"/>
        <v>57</v>
      </c>
      <c r="J8" s="52"/>
      <c r="K8" s="31">
        <v>2</v>
      </c>
      <c r="L8" s="53">
        <v>0</v>
      </c>
      <c r="M8" s="31">
        <v>1</v>
      </c>
      <c r="N8" s="31">
        <v>0</v>
      </c>
      <c r="O8" s="31">
        <v>1</v>
      </c>
      <c r="P8" s="31">
        <v>1</v>
      </c>
      <c r="Q8" s="31">
        <f t="shared" si="2"/>
        <v>3</v>
      </c>
      <c r="R8" s="32">
        <f t="shared" si="7"/>
        <v>0.04</v>
      </c>
      <c r="S8" s="32">
        <f t="shared" si="3"/>
        <v>0.42857142857142855</v>
      </c>
      <c r="T8" s="54">
        <f t="shared" si="4"/>
        <v>5</v>
      </c>
      <c r="U8" s="32">
        <f t="shared" si="5"/>
        <v>8.771929824561403E-2</v>
      </c>
      <c r="V8" s="63">
        <v>44153</v>
      </c>
      <c r="W8" s="7">
        <f t="shared" si="6"/>
        <v>48</v>
      </c>
    </row>
    <row r="9" spans="1:23" x14ac:dyDescent="0.25">
      <c r="A9" s="50">
        <v>43621</v>
      </c>
      <c r="B9" s="40">
        <v>6</v>
      </c>
      <c r="C9" s="40">
        <v>1</v>
      </c>
      <c r="D9" s="31">
        <v>0</v>
      </c>
      <c r="E9" s="40">
        <v>2</v>
      </c>
      <c r="F9" s="40">
        <v>0</v>
      </c>
      <c r="G9" s="40">
        <v>0</v>
      </c>
      <c r="H9" s="31">
        <f t="shared" si="0"/>
        <v>3</v>
      </c>
      <c r="I9" s="54">
        <f t="shared" si="1"/>
        <v>9</v>
      </c>
      <c r="J9" s="52"/>
      <c r="K9" s="31">
        <v>0</v>
      </c>
      <c r="L9" s="53">
        <v>0</v>
      </c>
      <c r="M9" s="31">
        <v>0</v>
      </c>
      <c r="N9" s="31">
        <v>0</v>
      </c>
      <c r="O9" s="31">
        <v>0</v>
      </c>
      <c r="P9" s="31">
        <v>0</v>
      </c>
      <c r="Q9" s="31">
        <f t="shared" si="2"/>
        <v>0</v>
      </c>
      <c r="R9" s="32">
        <f t="shared" si="7"/>
        <v>0</v>
      </c>
      <c r="S9" s="32">
        <f t="shared" si="3"/>
        <v>0</v>
      </c>
      <c r="T9" s="54">
        <f t="shared" si="4"/>
        <v>0</v>
      </c>
      <c r="U9" s="32">
        <f t="shared" si="5"/>
        <v>0</v>
      </c>
      <c r="V9" s="63">
        <v>44183</v>
      </c>
      <c r="W9" s="7">
        <f t="shared" si="6"/>
        <v>6</v>
      </c>
    </row>
    <row r="10" spans="1:23" x14ac:dyDescent="0.25">
      <c r="A10" s="50">
        <v>43651</v>
      </c>
      <c r="B10" s="40">
        <v>45</v>
      </c>
      <c r="C10" s="40">
        <v>2</v>
      </c>
      <c r="D10" s="40">
        <v>3</v>
      </c>
      <c r="E10" s="40">
        <v>2</v>
      </c>
      <c r="F10" s="31">
        <v>3</v>
      </c>
      <c r="G10" s="40">
        <v>1</v>
      </c>
      <c r="H10" s="31">
        <f t="shared" si="0"/>
        <v>11</v>
      </c>
      <c r="I10" s="54">
        <f t="shared" si="1"/>
        <v>56</v>
      </c>
      <c r="J10" s="52"/>
      <c r="K10" s="31">
        <v>5</v>
      </c>
      <c r="L10" s="53">
        <v>2</v>
      </c>
      <c r="M10" s="31">
        <v>3</v>
      </c>
      <c r="N10" s="31">
        <v>0</v>
      </c>
      <c r="O10" s="31">
        <v>0</v>
      </c>
      <c r="P10" s="31">
        <v>0</v>
      </c>
      <c r="Q10" s="31">
        <f t="shared" si="2"/>
        <v>5</v>
      </c>
      <c r="R10" s="32">
        <f t="shared" si="7"/>
        <v>0.1111111111111111</v>
      </c>
      <c r="S10" s="32">
        <f t="shared" si="3"/>
        <v>0.45454545454545453</v>
      </c>
      <c r="T10" s="54">
        <f t="shared" si="4"/>
        <v>10</v>
      </c>
      <c r="U10" s="32">
        <f t="shared" si="5"/>
        <v>0.17857142857142858</v>
      </c>
      <c r="V10" s="63">
        <v>44215</v>
      </c>
      <c r="W10" s="7">
        <f t="shared" si="6"/>
        <v>40</v>
      </c>
    </row>
    <row r="11" spans="1:23" x14ac:dyDescent="0.25">
      <c r="A11" s="50">
        <v>43682</v>
      </c>
      <c r="B11" s="40">
        <v>44</v>
      </c>
      <c r="C11" s="40">
        <v>3</v>
      </c>
      <c r="D11" s="40">
        <v>3</v>
      </c>
      <c r="E11" s="40">
        <v>4</v>
      </c>
      <c r="F11" s="31">
        <v>2</v>
      </c>
      <c r="G11" s="40">
        <v>2</v>
      </c>
      <c r="H11" s="31">
        <f t="shared" si="0"/>
        <v>14</v>
      </c>
      <c r="I11" s="54">
        <f t="shared" si="1"/>
        <v>58</v>
      </c>
      <c r="J11" s="52"/>
      <c r="K11" s="31">
        <v>4</v>
      </c>
      <c r="L11" s="53">
        <v>3</v>
      </c>
      <c r="M11" s="31">
        <v>1</v>
      </c>
      <c r="N11" s="31">
        <v>1</v>
      </c>
      <c r="O11" s="31">
        <v>0</v>
      </c>
      <c r="P11" s="31">
        <v>2</v>
      </c>
      <c r="Q11" s="31">
        <f t="shared" si="2"/>
        <v>7</v>
      </c>
      <c r="R11" s="32">
        <f t="shared" si="7"/>
        <v>9.0909090909090912E-2</v>
      </c>
      <c r="S11" s="32">
        <f t="shared" si="3"/>
        <v>0.5</v>
      </c>
      <c r="T11" s="54">
        <f t="shared" si="4"/>
        <v>11</v>
      </c>
      <c r="U11" s="32">
        <f t="shared" si="5"/>
        <v>0.18965517241379309</v>
      </c>
      <c r="V11" s="63">
        <v>44246</v>
      </c>
      <c r="W11" s="7">
        <f t="shared" si="6"/>
        <v>40</v>
      </c>
    </row>
    <row r="12" spans="1:23" x14ac:dyDescent="0.25">
      <c r="A12" s="50">
        <v>43713</v>
      </c>
      <c r="B12" s="40">
        <v>51</v>
      </c>
      <c r="C12" s="40">
        <v>1</v>
      </c>
      <c r="D12" s="40">
        <v>4</v>
      </c>
      <c r="E12" s="40">
        <v>6</v>
      </c>
      <c r="F12" s="31">
        <v>0</v>
      </c>
      <c r="G12" s="40">
        <v>2</v>
      </c>
      <c r="H12" s="31">
        <f t="shared" si="0"/>
        <v>13</v>
      </c>
      <c r="I12" s="54">
        <f t="shared" si="1"/>
        <v>64</v>
      </c>
      <c r="J12" s="52"/>
      <c r="K12" s="31">
        <v>6</v>
      </c>
      <c r="L12" s="53">
        <v>0</v>
      </c>
      <c r="M12" s="31">
        <v>1</v>
      </c>
      <c r="N12" s="31">
        <v>1</v>
      </c>
      <c r="O12" s="31">
        <v>0</v>
      </c>
      <c r="P12" s="31">
        <v>0</v>
      </c>
      <c r="Q12" s="31">
        <f t="shared" si="2"/>
        <v>2</v>
      </c>
      <c r="R12" s="32">
        <f t="shared" si="7"/>
        <v>0.11764705882352941</v>
      </c>
      <c r="S12" s="32">
        <f t="shared" si="3"/>
        <v>0.15384615384615385</v>
      </c>
      <c r="T12" s="54">
        <f t="shared" si="4"/>
        <v>8</v>
      </c>
      <c r="U12" s="32">
        <f t="shared" si="5"/>
        <v>0.125</v>
      </c>
      <c r="V12" s="63">
        <v>44274</v>
      </c>
      <c r="W12" s="7">
        <f t="shared" si="6"/>
        <v>45</v>
      </c>
    </row>
    <row r="13" spans="1:23" x14ac:dyDescent="0.25">
      <c r="A13" s="50">
        <v>43756</v>
      </c>
      <c r="B13" s="40">
        <v>84</v>
      </c>
      <c r="C13" s="40">
        <v>2</v>
      </c>
      <c r="D13" s="40">
        <v>7</v>
      </c>
      <c r="E13" s="40">
        <v>1</v>
      </c>
      <c r="F13" s="31">
        <v>1</v>
      </c>
      <c r="G13" s="40">
        <v>0</v>
      </c>
      <c r="H13" s="31">
        <f t="shared" si="0"/>
        <v>11</v>
      </c>
      <c r="I13" s="54">
        <f t="shared" si="1"/>
        <v>95</v>
      </c>
      <c r="J13" s="52"/>
      <c r="K13" s="31">
        <v>14</v>
      </c>
      <c r="L13" s="53">
        <v>1</v>
      </c>
      <c r="M13" s="31">
        <v>3</v>
      </c>
      <c r="N13" s="31">
        <v>0</v>
      </c>
      <c r="O13" s="31">
        <v>1</v>
      </c>
      <c r="P13" s="31">
        <v>0</v>
      </c>
      <c r="Q13" s="31">
        <f t="shared" si="2"/>
        <v>5</v>
      </c>
      <c r="R13" s="32">
        <f t="shared" si="7"/>
        <v>0.16666666666666666</v>
      </c>
      <c r="S13" s="32">
        <f t="shared" si="3"/>
        <v>0.45454545454545453</v>
      </c>
      <c r="T13" s="54">
        <f t="shared" si="4"/>
        <v>19</v>
      </c>
      <c r="U13" s="32">
        <f t="shared" si="5"/>
        <v>0.2</v>
      </c>
      <c r="V13" s="63">
        <v>44305</v>
      </c>
      <c r="W13" s="7">
        <f t="shared" si="6"/>
        <v>70</v>
      </c>
    </row>
    <row r="14" spans="1:23" x14ac:dyDescent="0.25">
      <c r="A14" s="50">
        <v>43774</v>
      </c>
      <c r="B14" s="40">
        <v>47</v>
      </c>
      <c r="C14" s="40">
        <v>1</v>
      </c>
      <c r="D14" s="40">
        <v>2</v>
      </c>
      <c r="E14" s="40">
        <v>2</v>
      </c>
      <c r="F14" s="31">
        <v>0</v>
      </c>
      <c r="G14" s="40">
        <v>1</v>
      </c>
      <c r="H14" s="31">
        <f t="shared" si="0"/>
        <v>6</v>
      </c>
      <c r="I14" s="54">
        <f t="shared" si="1"/>
        <v>53</v>
      </c>
      <c r="J14" s="52"/>
      <c r="K14" s="31">
        <v>3</v>
      </c>
      <c r="L14" s="53">
        <v>1</v>
      </c>
      <c r="M14" s="31">
        <v>1</v>
      </c>
      <c r="N14" s="31">
        <v>2</v>
      </c>
      <c r="O14" s="31">
        <v>0</v>
      </c>
      <c r="P14" s="31">
        <v>0</v>
      </c>
      <c r="Q14" s="31">
        <f t="shared" si="2"/>
        <v>4</v>
      </c>
      <c r="R14" s="32">
        <f t="shared" si="7"/>
        <v>6.3829787234042548E-2</v>
      </c>
      <c r="S14" s="32">
        <f t="shared" si="3"/>
        <v>0.66666666666666663</v>
      </c>
      <c r="T14" s="54">
        <f t="shared" si="4"/>
        <v>7</v>
      </c>
      <c r="U14" s="32">
        <f t="shared" si="5"/>
        <v>0.13207547169811321</v>
      </c>
      <c r="V14" s="63">
        <v>44335</v>
      </c>
      <c r="W14" s="7">
        <f t="shared" si="6"/>
        <v>44</v>
      </c>
    </row>
    <row r="15" spans="1:23" x14ac:dyDescent="0.25">
      <c r="A15" s="50">
        <v>43804</v>
      </c>
      <c r="B15" s="40">
        <v>34</v>
      </c>
      <c r="C15" s="40">
        <v>1</v>
      </c>
      <c r="D15" s="40">
        <v>2</v>
      </c>
      <c r="E15" s="40">
        <v>0</v>
      </c>
      <c r="F15" s="31">
        <v>2</v>
      </c>
      <c r="G15" s="40">
        <v>0</v>
      </c>
      <c r="H15" s="31">
        <f t="shared" si="0"/>
        <v>5</v>
      </c>
      <c r="I15" s="54">
        <f t="shared" si="1"/>
        <v>39</v>
      </c>
      <c r="J15" s="52"/>
      <c r="K15" s="31">
        <v>6</v>
      </c>
      <c r="L15" s="51">
        <v>0</v>
      </c>
      <c r="M15" s="31">
        <v>0</v>
      </c>
      <c r="N15" s="31">
        <v>0</v>
      </c>
      <c r="O15" s="31">
        <v>0</v>
      </c>
      <c r="P15" s="31">
        <v>0</v>
      </c>
      <c r="Q15" s="31">
        <f t="shared" si="2"/>
        <v>0</v>
      </c>
      <c r="R15" s="32">
        <f t="shared" si="7"/>
        <v>0.17647058823529413</v>
      </c>
      <c r="S15" s="32">
        <f t="shared" si="3"/>
        <v>0</v>
      </c>
      <c r="T15" s="54">
        <f t="shared" si="4"/>
        <v>6</v>
      </c>
      <c r="U15" s="32">
        <f t="shared" si="5"/>
        <v>0.15384615384615385</v>
      </c>
      <c r="V15" s="63">
        <v>44366</v>
      </c>
      <c r="W15" s="7">
        <f t="shared" si="6"/>
        <v>28</v>
      </c>
    </row>
    <row r="16" spans="1:23" x14ac:dyDescent="0.25">
      <c r="A16" s="55" t="s">
        <v>44</v>
      </c>
      <c r="B16" s="40">
        <f t="shared" ref="B16:I16" si="8">SUM(B4:B15)</f>
        <v>538</v>
      </c>
      <c r="C16" s="40">
        <f t="shared" si="8"/>
        <v>18</v>
      </c>
      <c r="D16" s="40">
        <f t="shared" si="8"/>
        <v>39</v>
      </c>
      <c r="E16" s="40">
        <f t="shared" si="8"/>
        <v>28</v>
      </c>
      <c r="F16" s="31">
        <f t="shared" si="8"/>
        <v>15</v>
      </c>
      <c r="G16" s="40">
        <f t="shared" si="8"/>
        <v>10</v>
      </c>
      <c r="H16" s="31">
        <f t="shared" si="8"/>
        <v>110</v>
      </c>
      <c r="I16" s="40">
        <f t="shared" si="8"/>
        <v>648</v>
      </c>
      <c r="J16" s="42"/>
      <c r="K16" s="31">
        <f>SUM(K4:K15)</f>
        <v>59</v>
      </c>
      <c r="L16" s="31">
        <f t="shared" ref="L16:P16" si="9">SUM(L4:L15)</f>
        <v>10</v>
      </c>
      <c r="M16" s="31">
        <f t="shared" si="9"/>
        <v>17</v>
      </c>
      <c r="N16" s="31">
        <f t="shared" si="9"/>
        <v>8</v>
      </c>
      <c r="O16" s="31">
        <f t="shared" si="9"/>
        <v>2</v>
      </c>
      <c r="P16" s="31">
        <f t="shared" si="9"/>
        <v>3</v>
      </c>
      <c r="Q16" s="31">
        <f>SUM(Q4:Q15)</f>
        <v>40</v>
      </c>
      <c r="R16" s="32">
        <f t="shared" si="7"/>
        <v>0.10966542750929369</v>
      </c>
      <c r="S16" s="32">
        <f t="shared" si="3"/>
        <v>0.36363636363636365</v>
      </c>
      <c r="T16" s="54">
        <f>SUM(T4:T15)</f>
        <v>99</v>
      </c>
      <c r="U16" s="32">
        <f t="shared" si="5"/>
        <v>0.15277777777777779</v>
      </c>
      <c r="V16" s="63"/>
    </row>
    <row r="17" spans="1:23" x14ac:dyDescent="0.25">
      <c r="A17" s="55" t="s">
        <v>45</v>
      </c>
      <c r="B17" s="31">
        <f t="shared" ref="B17:I17" si="10">SUM(B16/12)</f>
        <v>44.833333333333336</v>
      </c>
      <c r="C17" s="31">
        <f t="shared" si="10"/>
        <v>1.5</v>
      </c>
      <c r="D17" s="31">
        <f t="shared" si="10"/>
        <v>3.25</v>
      </c>
      <c r="E17" s="31">
        <f t="shared" si="10"/>
        <v>2.3333333333333335</v>
      </c>
      <c r="F17" s="31">
        <f t="shared" si="10"/>
        <v>1.25</v>
      </c>
      <c r="G17" s="31">
        <f t="shared" si="10"/>
        <v>0.83333333333333337</v>
      </c>
      <c r="H17" s="31">
        <f t="shared" si="10"/>
        <v>9.1666666666666661</v>
      </c>
      <c r="I17" s="31">
        <f t="shared" si="10"/>
        <v>54</v>
      </c>
      <c r="J17" s="42"/>
      <c r="K17" s="31"/>
      <c r="L17" s="31"/>
      <c r="M17" s="31"/>
      <c r="N17" s="31"/>
      <c r="O17" s="31"/>
      <c r="P17" s="31"/>
      <c r="Q17" s="31"/>
      <c r="R17" s="32"/>
      <c r="S17" s="32"/>
      <c r="T17" s="54"/>
      <c r="U17" s="32"/>
      <c r="V17" s="63"/>
    </row>
    <row r="18" spans="1:23" x14ac:dyDescent="0.25">
      <c r="J18" s="42"/>
      <c r="M18" s="67" t="s">
        <v>46</v>
      </c>
      <c r="T18" s="67"/>
    </row>
    <row r="19" spans="1:23" x14ac:dyDescent="0.25">
      <c r="A19" s="34" t="s">
        <v>0</v>
      </c>
      <c r="B19" s="35"/>
      <c r="C19" s="35"/>
      <c r="D19" s="35"/>
      <c r="E19" s="35"/>
      <c r="F19" s="36"/>
      <c r="G19" s="35"/>
      <c r="H19" s="36"/>
      <c r="I19" s="35"/>
      <c r="J19" s="37"/>
      <c r="K19" s="5"/>
      <c r="L19" s="5"/>
      <c r="M19" s="31"/>
      <c r="N19" s="5" t="s">
        <v>1</v>
      </c>
      <c r="O19" s="31"/>
      <c r="P19" s="31"/>
      <c r="Q19" s="31"/>
      <c r="R19" s="32"/>
      <c r="S19" s="32"/>
      <c r="T19" s="2"/>
      <c r="U19" s="32"/>
      <c r="V19" s="64" t="s">
        <v>47</v>
      </c>
      <c r="W19" s="65" t="s">
        <v>42</v>
      </c>
    </row>
    <row r="20" spans="1:23" x14ac:dyDescent="0.25">
      <c r="A20" s="44" t="s">
        <v>2</v>
      </c>
      <c r="B20" s="45" t="s">
        <v>3</v>
      </c>
      <c r="C20" s="45" t="s">
        <v>4</v>
      </c>
      <c r="D20" s="46" t="s">
        <v>5</v>
      </c>
      <c r="E20" s="45" t="s">
        <v>6</v>
      </c>
      <c r="F20" s="45" t="s">
        <v>7</v>
      </c>
      <c r="G20" s="45" t="s">
        <v>8</v>
      </c>
      <c r="H20" s="47" t="s">
        <v>9</v>
      </c>
      <c r="I20" s="45" t="s">
        <v>10</v>
      </c>
      <c r="J20" s="48"/>
      <c r="K20" s="47" t="s">
        <v>3</v>
      </c>
      <c r="L20" s="47" t="s">
        <v>4</v>
      </c>
      <c r="M20" s="47" t="s">
        <v>5</v>
      </c>
      <c r="N20" s="47" t="s">
        <v>6</v>
      </c>
      <c r="O20" s="47" t="s">
        <v>7</v>
      </c>
      <c r="P20" s="47" t="s">
        <v>8</v>
      </c>
      <c r="Q20" s="47" t="s">
        <v>9</v>
      </c>
      <c r="R20" s="49" t="s">
        <v>52</v>
      </c>
      <c r="S20" s="49" t="s">
        <v>12</v>
      </c>
      <c r="T20" s="49" t="s">
        <v>10</v>
      </c>
      <c r="U20" s="49" t="s">
        <v>16</v>
      </c>
      <c r="V20" s="68" t="s">
        <v>41</v>
      </c>
      <c r="W20" s="69" t="s">
        <v>43</v>
      </c>
    </row>
    <row r="21" spans="1:23" x14ac:dyDescent="0.25">
      <c r="A21" s="50">
        <v>43835</v>
      </c>
      <c r="B21" s="40">
        <v>11</v>
      </c>
      <c r="C21" s="40">
        <v>2</v>
      </c>
      <c r="D21" s="31">
        <v>5</v>
      </c>
      <c r="E21" s="40">
        <v>3</v>
      </c>
      <c r="F21" s="40">
        <v>2</v>
      </c>
      <c r="G21" s="40">
        <v>1</v>
      </c>
      <c r="H21" s="31">
        <f t="shared" ref="H21:H32" si="11">SUM(C21:G21)</f>
        <v>13</v>
      </c>
      <c r="I21" s="51">
        <f t="shared" ref="I21:I32" si="12">SUM(B21+H21)</f>
        <v>24</v>
      </c>
      <c r="J21" s="52"/>
      <c r="K21" s="31">
        <v>5</v>
      </c>
      <c r="L21" s="53">
        <v>1</v>
      </c>
      <c r="M21" s="31">
        <v>1</v>
      </c>
      <c r="N21" s="31">
        <v>0</v>
      </c>
      <c r="O21" s="31">
        <v>0</v>
      </c>
      <c r="P21" s="31">
        <v>0</v>
      </c>
      <c r="Q21" s="31">
        <f t="shared" ref="Q21:Q32" si="13">SUM(L21:P21)</f>
        <v>2</v>
      </c>
      <c r="R21" s="32">
        <f>(K21/B21)</f>
        <v>0.45454545454545453</v>
      </c>
      <c r="S21" s="32">
        <f t="shared" ref="S21:S32" si="14">(Q21/H21)</f>
        <v>0.15384615384615385</v>
      </c>
      <c r="T21" s="54">
        <f t="shared" ref="T21:T32" si="15">SUM(K21+Q21)</f>
        <v>7</v>
      </c>
      <c r="U21" s="32">
        <f>T21/I21</f>
        <v>0.29166666666666669</v>
      </c>
      <c r="V21" s="63">
        <v>44395</v>
      </c>
      <c r="W21" s="7">
        <f t="shared" ref="W21:W26" si="16">B21-K21</f>
        <v>6</v>
      </c>
    </row>
    <row r="22" spans="1:23" x14ac:dyDescent="0.25">
      <c r="A22" s="50">
        <v>43866</v>
      </c>
      <c r="B22" s="40">
        <v>30</v>
      </c>
      <c r="C22" s="40">
        <v>0</v>
      </c>
      <c r="D22" s="31">
        <v>3</v>
      </c>
      <c r="E22" s="40">
        <v>3</v>
      </c>
      <c r="F22" s="40">
        <v>0</v>
      </c>
      <c r="G22" s="40">
        <v>0</v>
      </c>
      <c r="H22" s="31">
        <f t="shared" si="11"/>
        <v>6</v>
      </c>
      <c r="I22" s="54">
        <f t="shared" si="12"/>
        <v>36</v>
      </c>
      <c r="J22" s="52"/>
      <c r="K22" s="31">
        <v>3</v>
      </c>
      <c r="L22" s="53">
        <v>0</v>
      </c>
      <c r="M22" s="31">
        <v>0</v>
      </c>
      <c r="N22" s="31">
        <v>1</v>
      </c>
      <c r="O22" s="31">
        <v>0</v>
      </c>
      <c r="P22" s="31">
        <v>0</v>
      </c>
      <c r="Q22" s="31">
        <f t="shared" si="13"/>
        <v>1</v>
      </c>
      <c r="R22" s="32">
        <f>(K22/B22)</f>
        <v>0.1</v>
      </c>
      <c r="S22" s="32">
        <f t="shared" si="14"/>
        <v>0.16666666666666666</v>
      </c>
      <c r="T22" s="54">
        <f t="shared" si="15"/>
        <v>4</v>
      </c>
      <c r="U22" s="32">
        <f>T22/I22</f>
        <v>0.1111111111111111</v>
      </c>
      <c r="V22" s="63">
        <v>44426</v>
      </c>
      <c r="W22" s="7">
        <f t="shared" si="16"/>
        <v>27</v>
      </c>
    </row>
    <row r="23" spans="1:23" x14ac:dyDescent="0.25">
      <c r="A23" s="50">
        <v>43895</v>
      </c>
      <c r="B23" s="40">
        <v>8</v>
      </c>
      <c r="C23" s="40">
        <v>1</v>
      </c>
      <c r="D23" s="31">
        <v>1</v>
      </c>
      <c r="E23" s="40">
        <v>4</v>
      </c>
      <c r="F23" s="40">
        <v>1</v>
      </c>
      <c r="G23" s="40">
        <v>1</v>
      </c>
      <c r="H23" s="31">
        <f t="shared" si="11"/>
        <v>8</v>
      </c>
      <c r="I23" s="54">
        <f t="shared" si="12"/>
        <v>16</v>
      </c>
      <c r="J23" s="52"/>
      <c r="K23" s="31">
        <v>2</v>
      </c>
      <c r="L23" s="53">
        <v>1</v>
      </c>
      <c r="M23" s="31">
        <v>1</v>
      </c>
      <c r="N23" s="31">
        <v>3</v>
      </c>
      <c r="O23" s="31">
        <v>1</v>
      </c>
      <c r="P23" s="31">
        <v>1</v>
      </c>
      <c r="Q23" s="31">
        <f t="shared" si="13"/>
        <v>7</v>
      </c>
      <c r="R23" s="32">
        <f>(K23/B23)</f>
        <v>0.25</v>
      </c>
      <c r="S23" s="32">
        <f t="shared" si="14"/>
        <v>0.875</v>
      </c>
      <c r="T23" s="54">
        <f t="shared" si="15"/>
        <v>9</v>
      </c>
      <c r="U23" s="32">
        <f>T23/I23</f>
        <v>0.5625</v>
      </c>
      <c r="V23" s="63">
        <v>44457</v>
      </c>
      <c r="W23" s="7">
        <f t="shared" si="16"/>
        <v>6</v>
      </c>
    </row>
    <row r="24" spans="1:23" x14ac:dyDescent="0.25">
      <c r="A24" s="50">
        <v>43926</v>
      </c>
      <c r="B24" s="40">
        <v>12</v>
      </c>
      <c r="C24" s="40">
        <v>0</v>
      </c>
      <c r="D24" s="40">
        <v>0</v>
      </c>
      <c r="E24" s="40">
        <v>2</v>
      </c>
      <c r="F24" s="31">
        <v>1</v>
      </c>
      <c r="G24" s="40">
        <v>0</v>
      </c>
      <c r="H24" s="31">
        <f t="shared" si="11"/>
        <v>3</v>
      </c>
      <c r="I24" s="54">
        <f t="shared" si="12"/>
        <v>15</v>
      </c>
      <c r="J24" s="52"/>
      <c r="K24" s="31">
        <v>2</v>
      </c>
      <c r="L24" s="53">
        <v>0</v>
      </c>
      <c r="M24" s="31">
        <v>0</v>
      </c>
      <c r="N24" s="31">
        <v>1</v>
      </c>
      <c r="O24" s="31">
        <v>0</v>
      </c>
      <c r="P24" s="31">
        <v>0</v>
      </c>
      <c r="Q24" s="31">
        <f t="shared" si="13"/>
        <v>1</v>
      </c>
      <c r="R24" s="32">
        <f>(K24/B24)</f>
        <v>0.16666666666666666</v>
      </c>
      <c r="S24" s="32">
        <f t="shared" si="14"/>
        <v>0.33333333333333331</v>
      </c>
      <c r="T24" s="54">
        <f t="shared" si="15"/>
        <v>3</v>
      </c>
      <c r="U24" s="32">
        <f>T24/I24</f>
        <v>0.2</v>
      </c>
      <c r="V24" s="63">
        <v>44470</v>
      </c>
      <c r="W24" s="7">
        <f t="shared" si="16"/>
        <v>10</v>
      </c>
    </row>
    <row r="25" spans="1:23" x14ac:dyDescent="0.25">
      <c r="A25" s="50">
        <v>43956</v>
      </c>
      <c r="B25" s="40">
        <v>40</v>
      </c>
      <c r="C25" s="40">
        <v>0</v>
      </c>
      <c r="D25" s="40">
        <v>1</v>
      </c>
      <c r="E25" s="40">
        <v>2</v>
      </c>
      <c r="F25" s="31">
        <v>2</v>
      </c>
      <c r="G25" s="40">
        <v>0</v>
      </c>
      <c r="H25" s="31">
        <f t="shared" si="11"/>
        <v>5</v>
      </c>
      <c r="I25" s="54">
        <f t="shared" si="12"/>
        <v>45</v>
      </c>
      <c r="J25" s="52"/>
      <c r="K25" s="31">
        <v>2</v>
      </c>
      <c r="L25" s="53">
        <v>0</v>
      </c>
      <c r="M25" s="31">
        <v>0</v>
      </c>
      <c r="N25" s="31">
        <v>1</v>
      </c>
      <c r="O25" s="31">
        <v>0</v>
      </c>
      <c r="P25" s="31">
        <v>0</v>
      </c>
      <c r="Q25" s="31">
        <f t="shared" si="13"/>
        <v>1</v>
      </c>
      <c r="R25" s="32">
        <f>(K25/B25)</f>
        <v>0.05</v>
      </c>
      <c r="S25" s="32">
        <f t="shared" si="14"/>
        <v>0.2</v>
      </c>
      <c r="T25" s="54">
        <f t="shared" si="15"/>
        <v>3</v>
      </c>
      <c r="U25" s="32">
        <f>T25/I25</f>
        <v>6.6666666666666666E-2</v>
      </c>
      <c r="V25" s="63">
        <v>44518</v>
      </c>
      <c r="W25" s="7">
        <f t="shared" si="16"/>
        <v>38</v>
      </c>
    </row>
    <row r="26" spans="1:23" x14ac:dyDescent="0.25">
      <c r="A26" s="50">
        <v>43987</v>
      </c>
      <c r="B26" s="40">
        <v>9</v>
      </c>
      <c r="C26" s="40">
        <v>1</v>
      </c>
      <c r="D26" s="31">
        <v>0</v>
      </c>
      <c r="E26" s="40">
        <v>0</v>
      </c>
      <c r="F26" s="40">
        <v>3</v>
      </c>
      <c r="G26" s="40">
        <v>0</v>
      </c>
      <c r="H26" s="31">
        <f t="shared" si="11"/>
        <v>4</v>
      </c>
      <c r="I26" s="54">
        <f t="shared" si="12"/>
        <v>13</v>
      </c>
      <c r="J26" s="52"/>
      <c r="K26" s="31">
        <v>1</v>
      </c>
      <c r="L26" s="53">
        <v>0</v>
      </c>
      <c r="M26" s="31">
        <v>0</v>
      </c>
      <c r="N26" s="31">
        <v>0</v>
      </c>
      <c r="O26" s="31">
        <v>0</v>
      </c>
      <c r="P26" s="31">
        <v>0</v>
      </c>
      <c r="Q26" s="31">
        <f t="shared" si="13"/>
        <v>0</v>
      </c>
      <c r="R26" s="32">
        <f>(K26/B26)</f>
        <v>0.1111111111111111</v>
      </c>
      <c r="S26" s="32">
        <f t="shared" si="14"/>
        <v>0</v>
      </c>
      <c r="T26" s="54">
        <f t="shared" si="15"/>
        <v>1</v>
      </c>
      <c r="U26" s="32">
        <f>T26/I26</f>
        <v>7.6923076923076927E-2</v>
      </c>
      <c r="V26" s="63">
        <v>44548</v>
      </c>
      <c r="W26" s="7">
        <f t="shared" si="16"/>
        <v>8</v>
      </c>
    </row>
    <row r="27" spans="1:23" x14ac:dyDescent="0.25">
      <c r="A27" s="50">
        <v>44017</v>
      </c>
      <c r="B27" s="40">
        <v>16</v>
      </c>
      <c r="C27" s="40">
        <v>2</v>
      </c>
      <c r="D27" s="40">
        <v>1</v>
      </c>
      <c r="E27" s="40">
        <v>1</v>
      </c>
      <c r="F27" s="31">
        <v>0</v>
      </c>
      <c r="G27" s="40">
        <v>1</v>
      </c>
      <c r="H27" s="31">
        <f t="shared" si="11"/>
        <v>5</v>
      </c>
      <c r="I27" s="54">
        <f t="shared" si="12"/>
        <v>21</v>
      </c>
      <c r="J27" s="52"/>
      <c r="K27" s="31"/>
      <c r="L27" s="53">
        <v>0</v>
      </c>
      <c r="M27" s="31">
        <v>0</v>
      </c>
      <c r="N27" s="31">
        <v>0</v>
      </c>
      <c r="O27" s="31">
        <v>0</v>
      </c>
      <c r="P27" s="31">
        <v>0</v>
      </c>
      <c r="Q27" s="31">
        <f t="shared" si="13"/>
        <v>0</v>
      </c>
      <c r="R27" s="32"/>
      <c r="S27" s="32">
        <f t="shared" si="14"/>
        <v>0</v>
      </c>
      <c r="T27" s="54">
        <f t="shared" si="15"/>
        <v>0</v>
      </c>
      <c r="U27" s="32"/>
      <c r="V27" s="63">
        <v>44580</v>
      </c>
    </row>
    <row r="28" spans="1:23" x14ac:dyDescent="0.25">
      <c r="A28" s="50">
        <v>44048</v>
      </c>
      <c r="B28" s="40">
        <v>44</v>
      </c>
      <c r="C28" s="40">
        <v>1</v>
      </c>
      <c r="D28" s="40">
        <v>6</v>
      </c>
      <c r="E28" s="40">
        <v>1</v>
      </c>
      <c r="F28" s="31">
        <v>2</v>
      </c>
      <c r="G28" s="40">
        <v>2</v>
      </c>
      <c r="H28" s="31">
        <f t="shared" si="11"/>
        <v>12</v>
      </c>
      <c r="I28" s="54">
        <f t="shared" si="12"/>
        <v>56</v>
      </c>
      <c r="J28" s="52"/>
      <c r="K28" s="31"/>
      <c r="L28" s="53">
        <v>0</v>
      </c>
      <c r="M28" s="31">
        <v>5</v>
      </c>
      <c r="N28" s="31">
        <v>0</v>
      </c>
      <c r="O28" s="31">
        <v>0</v>
      </c>
      <c r="P28" s="31">
        <v>1</v>
      </c>
      <c r="Q28" s="31">
        <f t="shared" si="13"/>
        <v>6</v>
      </c>
      <c r="R28" s="32"/>
      <c r="S28" s="32">
        <f t="shared" si="14"/>
        <v>0.5</v>
      </c>
      <c r="T28" s="54">
        <f t="shared" si="15"/>
        <v>6</v>
      </c>
      <c r="U28" s="32"/>
      <c r="V28" s="63">
        <v>44611</v>
      </c>
    </row>
    <row r="29" spans="1:23" x14ac:dyDescent="0.25">
      <c r="A29" s="50">
        <v>44079</v>
      </c>
      <c r="B29" s="40">
        <v>12</v>
      </c>
      <c r="C29" s="40">
        <v>1</v>
      </c>
      <c r="D29" s="40">
        <v>1</v>
      </c>
      <c r="E29" s="40">
        <v>1</v>
      </c>
      <c r="F29" s="31">
        <v>1</v>
      </c>
      <c r="G29" s="40">
        <v>0</v>
      </c>
      <c r="H29" s="31">
        <f t="shared" si="11"/>
        <v>4</v>
      </c>
      <c r="I29" s="54">
        <f t="shared" si="12"/>
        <v>16</v>
      </c>
      <c r="J29" s="52"/>
      <c r="K29" s="31"/>
      <c r="L29" s="53">
        <v>1</v>
      </c>
      <c r="M29" s="31">
        <v>1</v>
      </c>
      <c r="N29" s="31">
        <v>0</v>
      </c>
      <c r="O29" s="31">
        <v>0</v>
      </c>
      <c r="P29" s="31">
        <v>0</v>
      </c>
      <c r="Q29" s="31">
        <f t="shared" si="13"/>
        <v>2</v>
      </c>
      <c r="R29" s="32"/>
      <c r="S29" s="32">
        <f t="shared" si="14"/>
        <v>0.5</v>
      </c>
      <c r="T29" s="54">
        <f t="shared" si="15"/>
        <v>2</v>
      </c>
      <c r="U29" s="32"/>
      <c r="V29" s="63">
        <v>44639</v>
      </c>
    </row>
    <row r="30" spans="1:23" x14ac:dyDescent="0.25">
      <c r="A30" s="50">
        <v>44109</v>
      </c>
      <c r="B30" s="40">
        <v>23</v>
      </c>
      <c r="C30" s="40">
        <v>1</v>
      </c>
      <c r="D30" s="40">
        <v>4</v>
      </c>
      <c r="E30" s="40">
        <v>4</v>
      </c>
      <c r="F30" s="31">
        <v>1</v>
      </c>
      <c r="G30" s="40">
        <v>2</v>
      </c>
      <c r="H30" s="31">
        <f t="shared" si="11"/>
        <v>12</v>
      </c>
      <c r="I30" s="54">
        <f t="shared" si="12"/>
        <v>35</v>
      </c>
      <c r="J30" s="52"/>
      <c r="K30" s="31"/>
      <c r="L30" s="53">
        <v>1</v>
      </c>
      <c r="M30" s="31">
        <v>2</v>
      </c>
      <c r="N30" s="31">
        <v>2</v>
      </c>
      <c r="O30" s="31">
        <v>0</v>
      </c>
      <c r="P30" s="31">
        <v>1</v>
      </c>
      <c r="Q30" s="31">
        <f t="shared" si="13"/>
        <v>6</v>
      </c>
      <c r="R30" s="32"/>
      <c r="S30" s="32">
        <f t="shared" si="14"/>
        <v>0.5</v>
      </c>
      <c r="T30" s="54">
        <f t="shared" si="15"/>
        <v>6</v>
      </c>
      <c r="U30" s="32"/>
      <c r="V30" s="63">
        <v>44670</v>
      </c>
    </row>
    <row r="31" spans="1:23" x14ac:dyDescent="0.25">
      <c r="A31" s="50">
        <v>44140</v>
      </c>
      <c r="B31" s="40">
        <v>19</v>
      </c>
      <c r="C31" s="40">
        <v>0</v>
      </c>
      <c r="D31" s="40">
        <v>0</v>
      </c>
      <c r="E31" s="40">
        <v>1</v>
      </c>
      <c r="F31" s="31">
        <v>0</v>
      </c>
      <c r="G31" s="40">
        <v>2</v>
      </c>
      <c r="H31" s="31">
        <f t="shared" si="11"/>
        <v>3</v>
      </c>
      <c r="I31" s="54">
        <f t="shared" si="12"/>
        <v>22</v>
      </c>
      <c r="J31" s="52"/>
      <c r="K31" s="31"/>
      <c r="L31" s="53">
        <v>0</v>
      </c>
      <c r="M31" s="31">
        <v>0</v>
      </c>
      <c r="N31" s="31">
        <v>0</v>
      </c>
      <c r="O31" s="31">
        <v>0</v>
      </c>
      <c r="P31" s="31">
        <v>0</v>
      </c>
      <c r="Q31" s="31">
        <f t="shared" si="13"/>
        <v>0</v>
      </c>
      <c r="R31" s="32"/>
      <c r="S31" s="32">
        <f t="shared" si="14"/>
        <v>0</v>
      </c>
      <c r="T31" s="54">
        <f t="shared" si="15"/>
        <v>0</v>
      </c>
      <c r="U31" s="32"/>
      <c r="V31" s="63">
        <v>44700</v>
      </c>
    </row>
    <row r="32" spans="1:23" x14ac:dyDescent="0.25">
      <c r="A32" s="50">
        <v>44170</v>
      </c>
      <c r="B32" s="40">
        <v>5</v>
      </c>
      <c r="C32" s="40">
        <v>0</v>
      </c>
      <c r="D32" s="40">
        <v>0</v>
      </c>
      <c r="E32" s="40">
        <v>1</v>
      </c>
      <c r="F32" s="31">
        <v>2</v>
      </c>
      <c r="G32" s="40">
        <v>0</v>
      </c>
      <c r="H32" s="31">
        <f t="shared" si="11"/>
        <v>3</v>
      </c>
      <c r="I32" s="54">
        <f t="shared" si="12"/>
        <v>8</v>
      </c>
      <c r="J32" s="52"/>
      <c r="K32" s="31"/>
      <c r="L32" s="5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2"/>
      <c r="S32" s="32">
        <f t="shared" si="14"/>
        <v>0</v>
      </c>
      <c r="T32" s="54">
        <f t="shared" si="15"/>
        <v>0</v>
      </c>
      <c r="U32" s="32"/>
      <c r="V32" s="63">
        <v>44731</v>
      </c>
    </row>
    <row r="33" spans="1:23" x14ac:dyDescent="0.25">
      <c r="A33" s="50" t="s">
        <v>49</v>
      </c>
      <c r="B33" s="40">
        <f t="shared" ref="B33:G33" si="17">SUM(B21:B32)</f>
        <v>229</v>
      </c>
      <c r="C33" s="40">
        <f t="shared" si="17"/>
        <v>9</v>
      </c>
      <c r="D33" s="40">
        <f t="shared" si="17"/>
        <v>22</v>
      </c>
      <c r="E33" s="40">
        <f t="shared" si="17"/>
        <v>23</v>
      </c>
      <c r="F33" s="31">
        <f t="shared" si="17"/>
        <v>15</v>
      </c>
      <c r="G33" s="40">
        <f t="shared" si="17"/>
        <v>9</v>
      </c>
      <c r="H33" s="31">
        <f t="shared" ref="H33:I33" si="18">SUM(H21:H32)</f>
        <v>78</v>
      </c>
      <c r="I33" s="40">
        <f t="shared" si="18"/>
        <v>307</v>
      </c>
      <c r="J33" s="42"/>
      <c r="K33" s="31"/>
      <c r="L33" s="31"/>
      <c r="M33" s="31"/>
      <c r="N33" s="31"/>
      <c r="O33" s="31"/>
      <c r="P33" s="31"/>
      <c r="Q33" s="31"/>
      <c r="R33" s="32"/>
      <c r="S33" s="32"/>
      <c r="T33" s="54"/>
      <c r="U33" s="32"/>
      <c r="V33" s="63"/>
    </row>
    <row r="34" spans="1:23" x14ac:dyDescent="0.25">
      <c r="A34" s="55" t="s">
        <v>48</v>
      </c>
      <c r="B34" s="31">
        <f t="shared" ref="B34:I34" si="19">SUM(B33/12)</f>
        <v>19.083333333333332</v>
      </c>
      <c r="C34" s="31">
        <f t="shared" si="19"/>
        <v>0.75</v>
      </c>
      <c r="D34" s="31">
        <f t="shared" si="19"/>
        <v>1.8333333333333333</v>
      </c>
      <c r="E34" s="31">
        <f t="shared" si="19"/>
        <v>1.9166666666666667</v>
      </c>
      <c r="F34" s="31">
        <f t="shared" si="19"/>
        <v>1.25</v>
      </c>
      <c r="G34" s="31">
        <f t="shared" si="19"/>
        <v>0.75</v>
      </c>
      <c r="H34" s="31">
        <f t="shared" si="19"/>
        <v>6.5</v>
      </c>
      <c r="I34" s="31">
        <f t="shared" si="19"/>
        <v>25.583333333333332</v>
      </c>
      <c r="J34" s="42"/>
      <c r="K34" s="31"/>
      <c r="L34" s="31"/>
      <c r="M34" s="31"/>
      <c r="N34" s="31"/>
      <c r="O34" s="31"/>
      <c r="P34" s="31"/>
      <c r="Q34" s="31"/>
      <c r="R34" s="32"/>
      <c r="S34" s="32"/>
      <c r="T34" s="54"/>
      <c r="U34" s="32"/>
      <c r="V34" s="63"/>
    </row>
    <row r="35" spans="1:23" x14ac:dyDescent="0.25">
      <c r="J35" s="42"/>
      <c r="M35" s="67" t="s">
        <v>46</v>
      </c>
      <c r="T35" s="67"/>
    </row>
    <row r="36" spans="1:23" x14ac:dyDescent="0.25">
      <c r="A36" s="34" t="s">
        <v>0</v>
      </c>
      <c r="B36" s="35"/>
      <c r="C36" s="35"/>
      <c r="D36" s="35"/>
      <c r="E36" s="35"/>
      <c r="F36" s="36"/>
      <c r="G36" s="35"/>
      <c r="H36" s="36"/>
      <c r="I36" s="35"/>
      <c r="J36" s="37"/>
      <c r="K36" s="5"/>
      <c r="L36" s="5"/>
      <c r="M36" s="31"/>
      <c r="N36" s="5" t="s">
        <v>1</v>
      </c>
      <c r="O36" s="31"/>
      <c r="P36" s="31"/>
      <c r="Q36" s="31"/>
      <c r="R36" s="32"/>
      <c r="S36" s="32"/>
      <c r="T36" s="2"/>
      <c r="U36" s="32"/>
      <c r="V36" s="64" t="s">
        <v>47</v>
      </c>
      <c r="W36" s="65" t="s">
        <v>42</v>
      </c>
    </row>
    <row r="37" spans="1:23" x14ac:dyDescent="0.25">
      <c r="A37" s="44" t="s">
        <v>2</v>
      </c>
      <c r="B37" s="45" t="s">
        <v>3</v>
      </c>
      <c r="C37" s="45" t="s">
        <v>4</v>
      </c>
      <c r="D37" s="46" t="s">
        <v>5</v>
      </c>
      <c r="E37" s="45" t="s">
        <v>6</v>
      </c>
      <c r="F37" s="45" t="s">
        <v>7</v>
      </c>
      <c r="G37" s="45" t="s">
        <v>8</v>
      </c>
      <c r="H37" s="47" t="s">
        <v>9</v>
      </c>
      <c r="I37" s="45" t="s">
        <v>10</v>
      </c>
      <c r="J37" s="48"/>
      <c r="K37" s="47" t="s">
        <v>3</v>
      </c>
      <c r="L37" s="47" t="s">
        <v>4</v>
      </c>
      <c r="M37" s="47" t="s">
        <v>5</v>
      </c>
      <c r="N37" s="47" t="s">
        <v>6</v>
      </c>
      <c r="O37" s="47" t="s">
        <v>7</v>
      </c>
      <c r="P37" s="47" t="s">
        <v>8</v>
      </c>
      <c r="Q37" s="47" t="s">
        <v>9</v>
      </c>
      <c r="R37" s="49" t="s">
        <v>52</v>
      </c>
      <c r="S37" s="49" t="s">
        <v>12</v>
      </c>
      <c r="T37" s="49" t="s">
        <v>10</v>
      </c>
      <c r="U37" s="49" t="s">
        <v>16</v>
      </c>
      <c r="V37" s="68" t="s">
        <v>41</v>
      </c>
      <c r="W37" s="69" t="s">
        <v>43</v>
      </c>
    </row>
    <row r="38" spans="1:23" x14ac:dyDescent="0.25">
      <c r="A38" s="50">
        <v>44201</v>
      </c>
      <c r="B38" s="40">
        <v>10</v>
      </c>
      <c r="C38" s="40">
        <v>0</v>
      </c>
      <c r="D38" s="31">
        <v>3</v>
      </c>
      <c r="E38" s="40">
        <v>1</v>
      </c>
      <c r="F38" s="40">
        <v>2</v>
      </c>
      <c r="G38" s="40">
        <v>0</v>
      </c>
      <c r="H38" s="31">
        <f t="shared" ref="H38:H49" si="20">SUM(C38:G38)</f>
        <v>6</v>
      </c>
      <c r="I38" s="51">
        <f t="shared" ref="I38:I49" si="21">SUM(B38+H38)</f>
        <v>16</v>
      </c>
      <c r="J38" s="52"/>
      <c r="K38" s="31"/>
      <c r="L38" s="53"/>
      <c r="M38" s="31"/>
      <c r="N38" s="31"/>
      <c r="O38" s="31"/>
      <c r="P38" s="31"/>
      <c r="Q38" s="31"/>
      <c r="R38" s="32"/>
      <c r="S38" s="32">
        <f t="shared" ref="S38" si="22">(Q38/H38)</f>
        <v>0</v>
      </c>
      <c r="T38" s="54">
        <f t="shared" ref="T38:T49" si="23">SUM(K38+Q38)</f>
        <v>0</v>
      </c>
      <c r="U38" s="32"/>
      <c r="V38" s="63">
        <v>44760</v>
      </c>
    </row>
    <row r="39" spans="1:23" x14ac:dyDescent="0.25">
      <c r="A39" s="50">
        <v>44232</v>
      </c>
      <c r="B39" s="40">
        <v>10</v>
      </c>
      <c r="C39" s="40">
        <v>0</v>
      </c>
      <c r="D39" s="31">
        <v>0</v>
      </c>
      <c r="E39" s="40">
        <v>2</v>
      </c>
      <c r="F39" s="40">
        <v>1</v>
      </c>
      <c r="G39" s="40">
        <v>0</v>
      </c>
      <c r="H39" s="31">
        <f t="shared" si="20"/>
        <v>3</v>
      </c>
      <c r="I39" s="54">
        <f t="shared" si="21"/>
        <v>13</v>
      </c>
      <c r="J39" s="52"/>
      <c r="K39" s="31"/>
      <c r="L39" s="53"/>
      <c r="M39" s="31"/>
      <c r="N39" s="31"/>
      <c r="O39" s="31"/>
      <c r="P39" s="31"/>
      <c r="Q39" s="31"/>
      <c r="R39" s="32"/>
      <c r="S39" s="32"/>
      <c r="T39" s="54">
        <f t="shared" si="23"/>
        <v>0</v>
      </c>
      <c r="U39" s="32"/>
      <c r="V39" s="63">
        <v>44791</v>
      </c>
    </row>
    <row r="40" spans="1:23" x14ac:dyDescent="0.25">
      <c r="A40" s="50">
        <v>44260</v>
      </c>
      <c r="B40" s="40">
        <v>15</v>
      </c>
      <c r="C40" s="40">
        <v>0</v>
      </c>
      <c r="D40" s="31">
        <v>3</v>
      </c>
      <c r="E40" s="40">
        <v>1</v>
      </c>
      <c r="F40" s="40">
        <v>3</v>
      </c>
      <c r="G40" s="40">
        <v>0</v>
      </c>
      <c r="H40" s="31">
        <f t="shared" si="20"/>
        <v>7</v>
      </c>
      <c r="I40" s="54">
        <f t="shared" si="21"/>
        <v>22</v>
      </c>
      <c r="J40" s="52"/>
      <c r="K40" s="31"/>
      <c r="L40" s="53"/>
      <c r="M40" s="31"/>
      <c r="N40" s="31"/>
      <c r="O40" s="31"/>
      <c r="P40" s="31"/>
      <c r="Q40" s="31"/>
      <c r="R40" s="32"/>
      <c r="S40" s="32"/>
      <c r="T40" s="54">
        <f t="shared" si="23"/>
        <v>0</v>
      </c>
      <c r="U40" s="32"/>
      <c r="V40" s="63">
        <v>44822</v>
      </c>
    </row>
    <row r="41" spans="1:23" x14ac:dyDescent="0.25">
      <c r="A41" s="50">
        <v>44291</v>
      </c>
      <c r="B41" s="40">
        <v>10</v>
      </c>
      <c r="C41" s="40">
        <v>1</v>
      </c>
      <c r="D41" s="40">
        <v>3</v>
      </c>
      <c r="E41" s="40">
        <v>5</v>
      </c>
      <c r="F41" s="31">
        <v>1</v>
      </c>
      <c r="G41" s="40">
        <v>0</v>
      </c>
      <c r="H41" s="31">
        <f t="shared" si="20"/>
        <v>10</v>
      </c>
      <c r="I41" s="54">
        <f t="shared" si="21"/>
        <v>20</v>
      </c>
      <c r="J41" s="52"/>
      <c r="K41" s="31"/>
      <c r="L41" s="53"/>
      <c r="M41" s="31"/>
      <c r="N41" s="31"/>
      <c r="O41" s="31"/>
      <c r="P41" s="31"/>
      <c r="Q41" s="31"/>
      <c r="R41" s="32"/>
      <c r="S41" s="32"/>
      <c r="T41" s="54">
        <f t="shared" si="23"/>
        <v>0</v>
      </c>
      <c r="U41" s="32"/>
      <c r="V41" s="63">
        <v>44835</v>
      </c>
    </row>
    <row r="42" spans="1:23" x14ac:dyDescent="0.25">
      <c r="A42" s="50">
        <v>44321</v>
      </c>
      <c r="B42" s="40">
        <v>20</v>
      </c>
      <c r="C42" s="40">
        <v>0</v>
      </c>
      <c r="D42" s="40">
        <v>0</v>
      </c>
      <c r="E42" s="40">
        <v>0</v>
      </c>
      <c r="F42" s="31">
        <v>0</v>
      </c>
      <c r="G42" s="40">
        <v>6</v>
      </c>
      <c r="H42" s="31">
        <f t="shared" si="20"/>
        <v>6</v>
      </c>
      <c r="I42" s="54">
        <f t="shared" si="21"/>
        <v>26</v>
      </c>
      <c r="J42" s="52"/>
      <c r="K42" s="31"/>
      <c r="L42" s="53"/>
      <c r="M42" s="31"/>
      <c r="N42" s="31"/>
      <c r="O42" s="31"/>
      <c r="P42" s="31"/>
      <c r="Q42" s="31"/>
      <c r="R42" s="32"/>
      <c r="S42" s="32"/>
      <c r="T42" s="54">
        <f t="shared" si="23"/>
        <v>0</v>
      </c>
      <c r="U42" s="32"/>
      <c r="V42" s="63">
        <v>44883</v>
      </c>
    </row>
    <row r="43" spans="1:23" x14ac:dyDescent="0.25">
      <c r="A43" s="50">
        <v>44352</v>
      </c>
      <c r="B43" s="40">
        <v>11</v>
      </c>
      <c r="C43" s="40">
        <v>2</v>
      </c>
      <c r="D43" s="31">
        <v>1</v>
      </c>
      <c r="E43" s="40">
        <v>1</v>
      </c>
      <c r="F43" s="40">
        <v>3</v>
      </c>
      <c r="G43" s="40">
        <v>1</v>
      </c>
      <c r="H43" s="31">
        <f t="shared" si="20"/>
        <v>8</v>
      </c>
      <c r="I43" s="54">
        <f t="shared" si="21"/>
        <v>19</v>
      </c>
      <c r="J43" s="52"/>
      <c r="K43" s="31"/>
      <c r="L43" s="53"/>
      <c r="M43" s="31"/>
      <c r="N43" s="31"/>
      <c r="O43" s="31"/>
      <c r="P43" s="31"/>
      <c r="Q43" s="31"/>
      <c r="R43" s="32"/>
      <c r="S43" s="32"/>
      <c r="T43" s="54">
        <f t="shared" si="23"/>
        <v>0</v>
      </c>
      <c r="U43" s="32"/>
      <c r="V43" s="63">
        <v>44913</v>
      </c>
    </row>
    <row r="44" spans="1:23" x14ac:dyDescent="0.25">
      <c r="A44" s="50">
        <v>44382</v>
      </c>
      <c r="B44" s="40">
        <v>38</v>
      </c>
      <c r="C44" s="40">
        <v>0</v>
      </c>
      <c r="D44" s="40">
        <v>0</v>
      </c>
      <c r="E44" s="40">
        <v>0</v>
      </c>
      <c r="F44" s="31">
        <v>5</v>
      </c>
      <c r="G44" s="40">
        <v>1</v>
      </c>
      <c r="H44" s="31">
        <f t="shared" si="20"/>
        <v>6</v>
      </c>
      <c r="I44" s="54">
        <f t="shared" si="21"/>
        <v>44</v>
      </c>
      <c r="J44" s="52"/>
      <c r="K44" s="31"/>
      <c r="L44" s="53"/>
      <c r="M44" s="31"/>
      <c r="N44" s="31"/>
      <c r="O44" s="31"/>
      <c r="P44" s="31"/>
      <c r="Q44" s="31"/>
      <c r="R44" s="32"/>
      <c r="S44" s="32"/>
      <c r="T44" s="54">
        <f t="shared" si="23"/>
        <v>0</v>
      </c>
      <c r="U44" s="32"/>
      <c r="V44" s="63">
        <v>44945</v>
      </c>
    </row>
    <row r="45" spans="1:23" x14ac:dyDescent="0.25">
      <c r="A45" s="50">
        <v>44413</v>
      </c>
      <c r="B45" s="40">
        <v>16</v>
      </c>
      <c r="C45" s="40">
        <v>0</v>
      </c>
      <c r="D45" s="40">
        <v>1</v>
      </c>
      <c r="E45" s="40">
        <v>2</v>
      </c>
      <c r="F45" s="31">
        <v>2</v>
      </c>
      <c r="G45" s="40">
        <v>1</v>
      </c>
      <c r="H45" s="31">
        <f t="shared" si="20"/>
        <v>6</v>
      </c>
      <c r="I45" s="54">
        <f t="shared" si="21"/>
        <v>22</v>
      </c>
      <c r="J45" s="52"/>
      <c r="K45" s="31"/>
      <c r="L45" s="53"/>
      <c r="M45" s="31"/>
      <c r="N45" s="31"/>
      <c r="O45" s="31"/>
      <c r="P45" s="31"/>
      <c r="Q45" s="31"/>
      <c r="R45" s="32"/>
      <c r="S45" s="32"/>
      <c r="T45" s="54">
        <f t="shared" si="23"/>
        <v>0</v>
      </c>
      <c r="U45" s="32"/>
      <c r="V45" s="63">
        <v>44976</v>
      </c>
    </row>
    <row r="46" spans="1:23" x14ac:dyDescent="0.25">
      <c r="A46" s="50">
        <v>44444</v>
      </c>
      <c r="B46" s="40">
        <v>31</v>
      </c>
      <c r="C46" s="40">
        <v>1</v>
      </c>
      <c r="D46" s="40">
        <v>5</v>
      </c>
      <c r="E46" s="40">
        <v>2</v>
      </c>
      <c r="F46" s="31">
        <v>1</v>
      </c>
      <c r="G46" s="40">
        <v>1</v>
      </c>
      <c r="H46" s="31">
        <f t="shared" si="20"/>
        <v>10</v>
      </c>
      <c r="I46" s="54">
        <f t="shared" si="21"/>
        <v>41</v>
      </c>
      <c r="J46" s="52"/>
      <c r="K46" s="31"/>
      <c r="L46" s="53"/>
      <c r="M46" s="31"/>
      <c r="N46" s="31"/>
      <c r="O46" s="31"/>
      <c r="P46" s="31"/>
      <c r="Q46" s="31"/>
      <c r="R46" s="32"/>
      <c r="S46" s="32"/>
      <c r="T46" s="54">
        <f t="shared" si="23"/>
        <v>0</v>
      </c>
      <c r="U46" s="32"/>
      <c r="V46" s="63">
        <v>45004</v>
      </c>
    </row>
    <row r="47" spans="1:23" x14ac:dyDescent="0.25">
      <c r="A47" s="50">
        <v>44474</v>
      </c>
      <c r="B47" s="40">
        <v>30</v>
      </c>
      <c r="C47" s="40">
        <v>0</v>
      </c>
      <c r="D47" s="40">
        <v>1</v>
      </c>
      <c r="E47" s="40">
        <v>0</v>
      </c>
      <c r="F47" s="31">
        <v>3</v>
      </c>
      <c r="G47" s="40">
        <v>1</v>
      </c>
      <c r="H47" s="31">
        <f t="shared" si="20"/>
        <v>5</v>
      </c>
      <c r="I47" s="54">
        <f t="shared" si="21"/>
        <v>35</v>
      </c>
      <c r="J47" s="52"/>
      <c r="K47" s="31"/>
      <c r="L47" s="53"/>
      <c r="M47" s="31"/>
      <c r="N47" s="31"/>
      <c r="O47" s="31"/>
      <c r="P47" s="31"/>
      <c r="Q47" s="31"/>
      <c r="R47" s="32"/>
      <c r="S47" s="32"/>
      <c r="T47" s="54">
        <f t="shared" si="23"/>
        <v>0</v>
      </c>
      <c r="U47" s="32"/>
      <c r="V47" s="63">
        <v>45035</v>
      </c>
    </row>
    <row r="48" spans="1:23" x14ac:dyDescent="0.25">
      <c r="A48" s="50">
        <v>44505</v>
      </c>
      <c r="B48" s="40">
        <v>26</v>
      </c>
      <c r="C48" s="40">
        <v>0</v>
      </c>
      <c r="D48" s="40">
        <v>1</v>
      </c>
      <c r="E48" s="40">
        <v>2</v>
      </c>
      <c r="F48" s="31">
        <v>5</v>
      </c>
      <c r="G48" s="40">
        <v>1</v>
      </c>
      <c r="H48" s="31">
        <f t="shared" si="20"/>
        <v>9</v>
      </c>
      <c r="I48" s="54">
        <f t="shared" si="21"/>
        <v>35</v>
      </c>
      <c r="J48" s="52"/>
      <c r="K48" s="31"/>
      <c r="L48" s="51"/>
      <c r="M48" s="31"/>
      <c r="N48" s="31"/>
      <c r="O48" s="31"/>
      <c r="P48" s="31"/>
      <c r="Q48" s="31"/>
      <c r="R48" s="32"/>
      <c r="S48" s="32"/>
      <c r="T48" s="54">
        <f t="shared" si="23"/>
        <v>0</v>
      </c>
      <c r="U48" s="32"/>
      <c r="V48" s="63">
        <v>45065</v>
      </c>
    </row>
    <row r="49" spans="1:22" x14ac:dyDescent="0.25">
      <c r="A49" s="50">
        <v>44535</v>
      </c>
      <c r="B49" s="40">
        <v>5</v>
      </c>
      <c r="C49" s="40">
        <v>0</v>
      </c>
      <c r="D49" s="40">
        <v>1</v>
      </c>
      <c r="E49" s="40">
        <v>2</v>
      </c>
      <c r="F49" s="31">
        <v>0</v>
      </c>
      <c r="G49" s="40">
        <v>0</v>
      </c>
      <c r="H49" s="31">
        <f t="shared" si="20"/>
        <v>3</v>
      </c>
      <c r="I49" s="54">
        <f t="shared" si="21"/>
        <v>8</v>
      </c>
      <c r="J49" s="52"/>
      <c r="K49" s="31"/>
      <c r="L49" s="51"/>
      <c r="M49" s="31"/>
      <c r="N49" s="31"/>
      <c r="O49" s="31"/>
      <c r="P49" s="31"/>
      <c r="Q49" s="31"/>
      <c r="R49" s="32"/>
      <c r="S49" s="32"/>
      <c r="T49" s="54">
        <f t="shared" si="23"/>
        <v>0</v>
      </c>
      <c r="U49" s="32"/>
      <c r="V49" s="63">
        <v>45096</v>
      </c>
    </row>
    <row r="50" spans="1:22" x14ac:dyDescent="0.25">
      <c r="A50" s="50" t="s">
        <v>50</v>
      </c>
      <c r="B50" s="40"/>
      <c r="C50" s="40"/>
      <c r="D50" s="40"/>
      <c r="E50" s="40"/>
      <c r="F50" s="31"/>
      <c r="G50" s="40"/>
      <c r="H50" s="31">
        <f t="shared" ref="H50:I50" si="24">SUM(H38:H49)</f>
        <v>79</v>
      </c>
      <c r="I50" s="40">
        <f t="shared" si="24"/>
        <v>301</v>
      </c>
      <c r="J50" s="42"/>
      <c r="K50" s="31"/>
      <c r="L50" s="31"/>
      <c r="M50" s="31"/>
      <c r="N50" s="31"/>
      <c r="O50" s="31"/>
      <c r="P50" s="31"/>
      <c r="Q50" s="31"/>
      <c r="R50" s="32"/>
      <c r="S50" s="32"/>
      <c r="T50" s="54"/>
      <c r="U50" s="32"/>
      <c r="V50" s="63"/>
    </row>
    <row r="51" spans="1:22" x14ac:dyDescent="0.25">
      <c r="A51" s="55" t="s">
        <v>51</v>
      </c>
      <c r="B51" s="31"/>
      <c r="C51" s="31"/>
      <c r="D51" s="31"/>
      <c r="E51" s="31"/>
      <c r="F51" s="31"/>
      <c r="G51" s="31"/>
      <c r="H51" s="31"/>
      <c r="I51" s="31"/>
      <c r="J51" s="42"/>
      <c r="K51" s="31"/>
      <c r="L51" s="31"/>
      <c r="M51" s="31"/>
      <c r="N51" s="31"/>
      <c r="O51" s="31"/>
      <c r="P51" s="31"/>
      <c r="Q51" s="31"/>
      <c r="R51" s="32"/>
      <c r="S51" s="32"/>
      <c r="T51" s="54"/>
      <c r="U51" s="32"/>
      <c r="V51" s="63"/>
    </row>
  </sheetData>
  <pageMargins left="0.7" right="0.7" top="0.75" bottom="0.75" header="0.3" footer="0.3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2008-2009</vt:lpstr>
      <vt:lpstr>2010-2011</vt:lpstr>
      <vt:lpstr>2012-2013</vt:lpstr>
      <vt:lpstr>2014-2015</vt:lpstr>
      <vt:lpstr>2016-2017</vt:lpstr>
      <vt:lpstr>2018</vt:lpstr>
      <vt:lpstr>2019-2021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Rundgren</dc:creator>
  <cp:lastModifiedBy>User</cp:lastModifiedBy>
  <cp:lastPrinted>2021-12-13T17:42:21Z</cp:lastPrinted>
  <dcterms:created xsi:type="dcterms:W3CDTF">2011-03-18T19:58:57Z</dcterms:created>
  <dcterms:modified xsi:type="dcterms:W3CDTF">2022-01-11T17:35:34Z</dcterms:modified>
</cp:coreProperties>
</file>